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00046225\Desktop\"/>
    </mc:Choice>
  </mc:AlternateContent>
  <bookViews>
    <workbookView xWindow="0" yWindow="0" windowWidth="15360" windowHeight="8112" tabRatio="507"/>
  </bookViews>
  <sheets>
    <sheet name="data" sheetId="12" r:id="rId1"/>
    <sheet name="彙整表" sheetId="16" state="hidden" r:id="rId2"/>
    <sheet name="Sheet1" sheetId="17" state="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V56" i="12" l="1"/>
  <c r="W56" i="12"/>
  <c r="U56" i="12"/>
  <c r="Q56" i="12"/>
  <c r="R56" i="12" s="1"/>
  <c r="H56" i="12"/>
  <c r="I56" i="12"/>
  <c r="Y56" i="12" s="1"/>
  <c r="X56" i="12" l="1"/>
  <c r="H53" i="12"/>
  <c r="I53" i="12"/>
  <c r="Q53" i="12"/>
  <c r="R53" i="12" s="1"/>
  <c r="W53" i="12"/>
  <c r="V51" i="12"/>
  <c r="V53" i="12"/>
  <c r="U51" i="12"/>
  <c r="U53" i="12"/>
  <c r="Y53" i="12" l="1"/>
  <c r="X53" i="12"/>
  <c r="W49" i="12"/>
  <c r="V49" i="12"/>
  <c r="U49" i="12"/>
  <c r="Q49" i="12"/>
  <c r="R49" i="12" s="1"/>
  <c r="H49" i="12"/>
  <c r="I49" i="12"/>
  <c r="Y49" i="12" s="1"/>
  <c r="X49" i="12" l="1"/>
  <c r="V46" i="12"/>
  <c r="U46" i="12"/>
  <c r="V44" i="12" l="1"/>
  <c r="U44" i="12"/>
  <c r="U42" i="12" l="1"/>
  <c r="V42" i="12"/>
  <c r="W42" i="12"/>
  <c r="Q42" i="12"/>
  <c r="R42" i="12" s="1"/>
  <c r="H42" i="12"/>
  <c r="I42" i="12"/>
  <c r="Y42" i="12" s="1"/>
  <c r="X42" i="12" l="1"/>
  <c r="U37" i="12"/>
  <c r="V37" i="12"/>
  <c r="U39" i="12"/>
  <c r="V39" i="12"/>
  <c r="W39" i="12"/>
  <c r="H39" i="12"/>
  <c r="I39" i="12"/>
  <c r="Q39" i="12"/>
  <c r="R39" i="12" s="1"/>
  <c r="Y39" i="12" l="1"/>
  <c r="X39" i="12"/>
  <c r="U28" i="12"/>
  <c r="V28" i="12"/>
  <c r="W28" i="12"/>
  <c r="U30" i="12"/>
  <c r="V30" i="12"/>
  <c r="U32" i="12"/>
  <c r="V32" i="12"/>
  <c r="W32" i="12"/>
  <c r="U35" i="12"/>
  <c r="V35" i="12"/>
  <c r="W35" i="12"/>
  <c r="Q28" i="12"/>
  <c r="R28" i="12" s="1"/>
  <c r="Q32" i="12"/>
  <c r="R32" i="12" s="1"/>
  <c r="Q35" i="12"/>
  <c r="R35" i="12" s="1"/>
  <c r="H28" i="12"/>
  <c r="I28" i="12"/>
  <c r="Y28" i="12" s="1"/>
  <c r="H32" i="12"/>
  <c r="X32" i="12" s="1"/>
  <c r="I32" i="12"/>
  <c r="H35" i="12"/>
  <c r="I35" i="12"/>
  <c r="Y35" i="12" s="1"/>
  <c r="Y32" i="12" l="1"/>
  <c r="X35" i="12"/>
  <c r="X28" i="12"/>
  <c r="I25" i="12"/>
  <c r="H25" i="12"/>
  <c r="W25" i="12"/>
  <c r="U25" i="12"/>
  <c r="V25" i="12"/>
  <c r="Q25" i="12"/>
  <c r="R25" i="12" s="1"/>
  <c r="Y25" i="12" l="1"/>
  <c r="X25" i="12"/>
  <c r="U7" i="12"/>
  <c r="V7" i="12"/>
  <c r="W7" i="12"/>
  <c r="U9" i="12"/>
  <c r="V9" i="12"/>
  <c r="U11" i="12"/>
  <c r="V11" i="12"/>
  <c r="W11" i="12"/>
  <c r="U14" i="12"/>
  <c r="V14" i="12"/>
  <c r="W14" i="12"/>
  <c r="U16" i="12"/>
  <c r="V16" i="12"/>
  <c r="U18" i="12"/>
  <c r="V18" i="12"/>
  <c r="W18" i="12"/>
  <c r="U21" i="12"/>
  <c r="V21" i="12"/>
  <c r="W21" i="12"/>
  <c r="U23" i="12"/>
  <c r="V23" i="12"/>
  <c r="H7" i="12"/>
  <c r="I7" i="12"/>
  <c r="H11" i="12"/>
  <c r="I11" i="12"/>
  <c r="H14" i="12"/>
  <c r="I14" i="12"/>
  <c r="H18" i="12"/>
  <c r="I18" i="12"/>
  <c r="H21" i="12"/>
  <c r="I21" i="12"/>
  <c r="Q7" i="12"/>
  <c r="R7" i="12" s="1"/>
  <c r="Q11" i="12"/>
  <c r="R11" i="12" s="1"/>
  <c r="Q14" i="12"/>
  <c r="R14" i="12" s="1"/>
  <c r="Q18" i="12"/>
  <c r="R18" i="12" s="1"/>
  <c r="Q21" i="12"/>
  <c r="R21" i="12" s="1"/>
  <c r="X14" i="12" l="1"/>
  <c r="X7" i="12"/>
  <c r="Y18" i="12"/>
  <c r="Y14" i="12"/>
  <c r="Y11" i="12"/>
  <c r="Y7" i="12"/>
  <c r="X18" i="12"/>
  <c r="X11" i="12"/>
  <c r="X21" i="12"/>
  <c r="Y21" i="12"/>
  <c r="AD98" i="17" l="1"/>
  <c r="AB98" i="17"/>
  <c r="AA98" i="17"/>
  <c r="Z98" i="17"/>
  <c r="X98" i="17"/>
  <c r="W98" i="17"/>
  <c r="S98" i="17"/>
  <c r="L98" i="17"/>
  <c r="AE98" i="17" s="1"/>
  <c r="H98" i="17"/>
  <c r="AC98" i="17" s="1"/>
  <c r="AD96" i="17"/>
  <c r="AB96" i="17"/>
  <c r="AA96" i="17"/>
  <c r="Z96" i="17"/>
  <c r="X96" i="17"/>
  <c r="W96" i="17"/>
  <c r="S96" i="17"/>
  <c r="L96" i="17"/>
  <c r="AE96" i="17" s="1"/>
  <c r="H96" i="17"/>
  <c r="AC96" i="17" s="1"/>
  <c r="AD94" i="17"/>
  <c r="AB94" i="17"/>
  <c r="AA94" i="17"/>
  <c r="Z94" i="17"/>
  <c r="X94" i="17"/>
  <c r="W94" i="17"/>
  <c r="S94" i="17"/>
  <c r="L94" i="17"/>
  <c r="AE94" i="17" s="1"/>
  <c r="H94" i="17"/>
  <c r="AC94" i="17" s="1"/>
  <c r="AD91" i="17"/>
  <c r="AB91" i="17"/>
  <c r="AA91" i="17"/>
  <c r="Z91" i="17"/>
  <c r="X91" i="17"/>
  <c r="W91" i="17"/>
  <c r="S91" i="17"/>
  <c r="L91" i="17"/>
  <c r="AE91" i="17" s="1"/>
  <c r="H91" i="17"/>
  <c r="AC91" i="17" s="1"/>
  <c r="AD89" i="17"/>
  <c r="AB89" i="17"/>
  <c r="AA89" i="17"/>
  <c r="Z89" i="17"/>
  <c r="X89" i="17"/>
  <c r="W89" i="17"/>
  <c r="S89" i="17"/>
  <c r="L89" i="17"/>
  <c r="AE89" i="17" s="1"/>
  <c r="H89" i="17"/>
  <c r="AC89" i="17" s="1"/>
  <c r="AD87" i="17"/>
  <c r="AB87" i="17"/>
  <c r="AA87" i="17"/>
  <c r="Z87" i="17"/>
  <c r="X87" i="17"/>
  <c r="W87" i="17"/>
  <c r="S87" i="17"/>
  <c r="L87" i="17"/>
  <c r="AE87" i="17" s="1"/>
  <c r="H87" i="17"/>
  <c r="AC87" i="17" s="1"/>
  <c r="AD84" i="17"/>
  <c r="AB84" i="17"/>
  <c r="AA84" i="17"/>
  <c r="Z84" i="17"/>
  <c r="X84" i="17"/>
  <c r="W84" i="17"/>
  <c r="S84" i="17"/>
  <c r="L84" i="17"/>
  <c r="AE84" i="17" s="1"/>
  <c r="H84" i="17"/>
  <c r="AC84" i="17" s="1"/>
  <c r="AD80" i="17"/>
  <c r="AB80" i="17"/>
  <c r="AA80" i="17"/>
  <c r="Z80" i="17"/>
  <c r="X80" i="17"/>
  <c r="W80" i="17"/>
  <c r="S80" i="17"/>
  <c r="L80" i="17"/>
  <c r="AE80" i="17" s="1"/>
  <c r="H80" i="17"/>
  <c r="AC80" i="17" s="1"/>
  <c r="AD77" i="17"/>
  <c r="AB77" i="17"/>
  <c r="AA77" i="17"/>
  <c r="Z77" i="17"/>
  <c r="X77" i="17"/>
  <c r="W77" i="17"/>
  <c r="S77" i="17"/>
  <c r="L77" i="17"/>
  <c r="AE77" i="17" s="1"/>
  <c r="H77" i="17"/>
  <c r="AC77" i="17" s="1"/>
  <c r="AD75" i="17"/>
  <c r="AB75" i="17"/>
  <c r="AA75" i="17"/>
  <c r="Z75" i="17"/>
  <c r="X75" i="17"/>
  <c r="W75" i="17"/>
  <c r="S75" i="17"/>
  <c r="L75" i="17"/>
  <c r="AE75" i="17" s="1"/>
  <c r="H75" i="17"/>
  <c r="AC75" i="17" s="1"/>
  <c r="AD73" i="17"/>
  <c r="AB73" i="17"/>
  <c r="AA73" i="17"/>
  <c r="Z73" i="17"/>
  <c r="X73" i="17"/>
  <c r="W73" i="17"/>
  <c r="S73" i="17"/>
  <c r="L73" i="17"/>
  <c r="AE73" i="17" s="1"/>
  <c r="H73" i="17"/>
  <c r="AC73" i="17" s="1"/>
  <c r="AD70" i="17"/>
  <c r="AB70" i="17"/>
  <c r="AA70" i="17"/>
  <c r="Z70" i="17"/>
  <c r="X70" i="17"/>
  <c r="W70" i="17"/>
  <c r="S70" i="17"/>
  <c r="L70" i="17"/>
  <c r="AE70" i="17" s="1"/>
  <c r="H70" i="17"/>
  <c r="AC70" i="17" s="1"/>
  <c r="AD68" i="17"/>
  <c r="AB68" i="17"/>
  <c r="AA68" i="17"/>
  <c r="Z68" i="17"/>
  <c r="X68" i="17"/>
  <c r="W68" i="17"/>
  <c r="S68" i="17"/>
  <c r="L68" i="17"/>
  <c r="AE68" i="17" s="1"/>
  <c r="H68" i="17"/>
  <c r="AC68" i="17" s="1"/>
  <c r="AD66" i="17"/>
  <c r="AB66" i="17"/>
  <c r="AA66" i="17"/>
  <c r="Z66" i="17"/>
  <c r="X66" i="17"/>
  <c r="W66" i="17"/>
  <c r="S66" i="17"/>
  <c r="L66" i="17"/>
  <c r="AE66" i="17" s="1"/>
  <c r="H66" i="17"/>
  <c r="AC66" i="17" s="1"/>
  <c r="AD63" i="17"/>
  <c r="AB63" i="17"/>
  <c r="AA63" i="17"/>
  <c r="Z63" i="17"/>
  <c r="X63" i="17"/>
  <c r="W63" i="17"/>
  <c r="S63" i="17"/>
  <c r="L63" i="17"/>
  <c r="AE63" i="17" s="1"/>
  <c r="H63" i="17"/>
  <c r="AC63" i="17" s="1"/>
  <c r="AD61" i="17"/>
  <c r="AB61" i="17"/>
  <c r="AA61" i="17"/>
  <c r="Z61" i="17"/>
  <c r="X61" i="17"/>
  <c r="W61" i="17"/>
  <c r="S61" i="17"/>
  <c r="L61" i="17"/>
  <c r="AE61" i="17" s="1"/>
  <c r="H61" i="17"/>
  <c r="AC61" i="17" s="1"/>
  <c r="AD59" i="17"/>
  <c r="AB59" i="17"/>
  <c r="AA59" i="17"/>
  <c r="Z59" i="17"/>
  <c r="X59" i="17"/>
  <c r="W59" i="17"/>
  <c r="S59" i="17"/>
  <c r="L59" i="17"/>
  <c r="AE59" i="17" s="1"/>
  <c r="H59" i="17"/>
  <c r="AC59" i="17" s="1"/>
  <c r="AD56" i="17"/>
  <c r="AB56" i="17"/>
  <c r="AA56" i="17"/>
  <c r="Z56" i="17"/>
  <c r="X56" i="17"/>
  <c r="W56" i="17"/>
  <c r="S56" i="17"/>
  <c r="L56" i="17"/>
  <c r="AE56" i="17" s="1"/>
  <c r="H56" i="17"/>
  <c r="AC56" i="17" s="1"/>
  <c r="AD54" i="17"/>
  <c r="AB54" i="17"/>
  <c r="AA54" i="17"/>
  <c r="Z54" i="17"/>
  <c r="X54" i="17"/>
  <c r="W54" i="17"/>
  <c r="S54" i="17"/>
  <c r="L54" i="17"/>
  <c r="AE54" i="17" s="1"/>
  <c r="H54" i="17"/>
  <c r="AC54" i="17" s="1"/>
  <c r="AD52" i="17"/>
  <c r="AB52" i="17"/>
  <c r="AA52" i="17"/>
  <c r="Z52" i="17"/>
  <c r="X52" i="17"/>
  <c r="W52" i="17"/>
  <c r="S52" i="17"/>
  <c r="L52" i="17"/>
  <c r="AE52" i="17" s="1"/>
  <c r="H52" i="17"/>
  <c r="AC52" i="17" s="1"/>
  <c r="AD49" i="17"/>
  <c r="AB49" i="17"/>
  <c r="AA49" i="17"/>
  <c r="Z49" i="17"/>
  <c r="X49" i="17"/>
  <c r="W49" i="17"/>
  <c r="S49" i="17"/>
  <c r="L49" i="17"/>
  <c r="AE49" i="17" s="1"/>
  <c r="H49" i="17"/>
  <c r="AC49" i="17" s="1"/>
  <c r="AD47" i="17"/>
  <c r="AB47" i="17"/>
  <c r="AA47" i="17"/>
  <c r="Z47" i="17"/>
  <c r="X47" i="17"/>
  <c r="W47" i="17"/>
  <c r="S47" i="17"/>
  <c r="L47" i="17"/>
  <c r="AE47" i="17" s="1"/>
  <c r="H47" i="17"/>
  <c r="AC47" i="17" s="1"/>
  <c r="AD45" i="17"/>
  <c r="AB45" i="17"/>
  <c r="AA45" i="17"/>
  <c r="Z45" i="17"/>
  <c r="X45" i="17"/>
  <c r="W45" i="17"/>
  <c r="S45" i="17"/>
  <c r="L45" i="17"/>
  <c r="AE45" i="17" s="1"/>
  <c r="H45" i="17"/>
  <c r="AC45" i="17" s="1"/>
  <c r="AD42" i="17"/>
  <c r="AB42" i="17"/>
  <c r="AA42" i="17"/>
  <c r="Z42" i="17"/>
  <c r="X42" i="17"/>
  <c r="W42" i="17"/>
  <c r="S42" i="17"/>
  <c r="L42" i="17"/>
  <c r="AE42" i="17" s="1"/>
  <c r="H42" i="17"/>
  <c r="AC42" i="17" s="1"/>
  <c r="AD40" i="17"/>
  <c r="AB40" i="17"/>
  <c r="AA40" i="17"/>
  <c r="Z40" i="17"/>
  <c r="X40" i="17"/>
  <c r="W40" i="17"/>
  <c r="S40" i="17"/>
  <c r="L40" i="17"/>
  <c r="AE40" i="17" s="1"/>
  <c r="H40" i="17"/>
  <c r="AC40" i="17" s="1"/>
  <c r="AD38" i="17"/>
  <c r="AB38" i="17"/>
  <c r="AA38" i="17"/>
  <c r="Z38" i="17"/>
  <c r="X38" i="17"/>
  <c r="W38" i="17"/>
  <c r="S38" i="17"/>
  <c r="L38" i="17"/>
  <c r="AE38" i="17" s="1"/>
  <c r="H38" i="17"/>
  <c r="AC38" i="17" s="1"/>
  <c r="AB35" i="17"/>
  <c r="X35" i="17"/>
  <c r="W35" i="17"/>
  <c r="S35" i="17"/>
  <c r="AD33" i="17"/>
  <c r="AB33" i="17"/>
  <c r="AA33" i="17"/>
  <c r="Z33" i="17"/>
  <c r="X33" i="17"/>
  <c r="W33" i="17"/>
  <c r="S33" i="17"/>
  <c r="L33" i="17"/>
  <c r="AE33" i="17" s="1"/>
  <c r="H33" i="17"/>
  <c r="AC33" i="17" s="1"/>
  <c r="AD31" i="17"/>
  <c r="AB31" i="17"/>
  <c r="AA31" i="17"/>
  <c r="Z31" i="17"/>
  <c r="X31" i="17"/>
  <c r="W31" i="17"/>
  <c r="S31" i="17"/>
  <c r="L31" i="17"/>
  <c r="AE31" i="17" s="1"/>
  <c r="H31" i="17"/>
  <c r="AC31" i="17" s="1"/>
  <c r="AD28" i="17"/>
  <c r="AB28" i="17"/>
  <c r="AA28" i="17"/>
  <c r="Z28" i="17"/>
  <c r="X28" i="17"/>
  <c r="W28" i="17"/>
  <c r="S28" i="17"/>
  <c r="L28" i="17"/>
  <c r="AE28" i="17" s="1"/>
  <c r="H28" i="17"/>
  <c r="AC28" i="17" s="1"/>
  <c r="AB26" i="17"/>
  <c r="X26" i="17"/>
  <c r="AB24" i="17"/>
  <c r="X24" i="17"/>
  <c r="AB21" i="17"/>
  <c r="X21" i="17"/>
  <c r="AB19" i="17"/>
  <c r="X19" i="17"/>
  <c r="AB17" i="17"/>
  <c r="X17" i="17"/>
  <c r="AB14" i="17"/>
  <c r="X14" i="17"/>
  <c r="AB12" i="17"/>
  <c r="X12" i="17"/>
  <c r="AB10" i="17"/>
  <c r="X10" i="17"/>
  <c r="X9" i="17"/>
  <c r="AB7" i="17"/>
  <c r="X7" i="17"/>
  <c r="AB5" i="17"/>
  <c r="X5" i="17"/>
  <c r="Y28" i="17" l="1"/>
  <c r="Y31" i="17"/>
  <c r="Y33" i="17"/>
  <c r="Y38" i="17"/>
  <c r="Y40" i="17"/>
  <c r="Y42" i="17"/>
  <c r="Y45" i="17"/>
  <c r="Y47" i="17"/>
  <c r="Y49" i="17"/>
  <c r="Y52" i="17"/>
  <c r="Y54" i="17"/>
  <c r="Y56" i="17"/>
  <c r="Y59" i="17"/>
  <c r="Y61" i="17"/>
  <c r="Y63" i="17"/>
  <c r="Y66" i="17"/>
  <c r="Y68" i="17"/>
  <c r="Y70" i="17"/>
  <c r="Y73" i="17"/>
  <c r="Y75" i="17"/>
  <c r="Y77" i="17"/>
  <c r="Y80" i="17"/>
  <c r="Y84" i="17"/>
  <c r="Y87" i="17"/>
  <c r="Y89" i="17"/>
  <c r="Y91" i="17"/>
  <c r="Y94" i="17"/>
  <c r="Y96" i="17"/>
  <c r="Y98" i="17"/>
  <c r="T34" i="16" l="1"/>
  <c r="R34" i="16"/>
  <c r="I34" i="16"/>
  <c r="T32" i="16"/>
  <c r="R32" i="16"/>
  <c r="I32" i="16"/>
  <c r="T29" i="16"/>
  <c r="R29" i="16"/>
  <c r="I29" i="16"/>
  <c r="T27" i="16"/>
  <c r="T25" i="16"/>
  <c r="T22" i="16"/>
  <c r="T20" i="16"/>
  <c r="T18" i="16"/>
  <c r="T15" i="16"/>
  <c r="T13" i="16"/>
  <c r="T11" i="16"/>
  <c r="T8" i="16"/>
  <c r="T6" i="16"/>
  <c r="U32" i="16" l="1"/>
  <c r="U29" i="16"/>
  <c r="U34" i="16"/>
</calcChain>
</file>

<file path=xl/sharedStrings.xml><?xml version="1.0" encoding="utf-8"?>
<sst xmlns="http://schemas.openxmlformats.org/spreadsheetml/2006/main" count="167" uniqueCount="80">
  <si>
    <t>pH</t>
  </si>
  <si>
    <r>
      <rPr>
        <sz val="16"/>
        <rFont val="標楷體"/>
        <family val="4"/>
        <charset val="136"/>
      </rPr>
      <t>取樣點</t>
    </r>
  </si>
  <si>
    <t>COD 
(ppm)</t>
    <phoneticPr fontId="2" type="noConversion"/>
  </si>
  <si>
    <r>
      <t>MBR</t>
    </r>
    <r>
      <rPr>
        <b/>
        <sz val="18"/>
        <rFont val="標楷體"/>
        <family val="4"/>
        <charset val="136"/>
      </rPr>
      <t>回收水系統</t>
    </r>
    <phoneticPr fontId="2" type="noConversion"/>
  </si>
  <si>
    <r>
      <t>MBR</t>
    </r>
    <r>
      <rPr>
        <b/>
        <sz val="16"/>
        <rFont val="標楷體"/>
        <family val="4"/>
        <charset val="136"/>
      </rPr>
      <t>曝氣槽</t>
    </r>
    <r>
      <rPr>
        <b/>
        <sz val="16"/>
        <rFont val="Times New Roman"/>
        <family val="1"/>
      </rPr>
      <t xml:space="preserve"> HyBAS T-76230A </t>
    </r>
    <r>
      <rPr>
        <b/>
        <sz val="16"/>
        <color rgb="FFC00000"/>
        <rFont val="標楷體"/>
        <family val="4"/>
        <charset val="136"/>
      </rPr>
      <t>處理前</t>
    </r>
    <phoneticPr fontId="2" type="noConversion"/>
  </si>
  <si>
    <r>
      <t>MBR</t>
    </r>
    <r>
      <rPr>
        <b/>
        <sz val="16"/>
        <rFont val="標楷體"/>
        <family val="4"/>
        <charset val="136"/>
      </rPr>
      <t>曝氣槽</t>
    </r>
    <r>
      <rPr>
        <b/>
        <sz val="16"/>
        <rFont val="Times New Roman"/>
        <family val="1"/>
      </rPr>
      <t xml:space="preserve"> HyBAS T-76230A </t>
    </r>
    <r>
      <rPr>
        <b/>
        <sz val="16"/>
        <color rgb="FF00B050"/>
        <rFont val="標楷體"/>
        <family val="4"/>
        <charset val="136"/>
      </rPr>
      <t>處理後</t>
    </r>
    <phoneticPr fontId="2" type="noConversion"/>
  </si>
  <si>
    <r>
      <rPr>
        <sz val="16"/>
        <rFont val="標楷體"/>
        <family val="4"/>
        <charset val="136"/>
      </rPr>
      <t>日期</t>
    </r>
    <phoneticPr fontId="2" type="noConversion"/>
  </si>
  <si>
    <r>
      <rPr>
        <sz val="16"/>
        <rFont val="標楷體"/>
        <family val="4"/>
        <charset val="136"/>
      </rPr>
      <t>氯鹽</t>
    </r>
    <r>
      <rPr>
        <sz val="16"/>
        <rFont val="Times New Roman"/>
        <family val="1"/>
      </rPr>
      <t xml:space="preserve"> 
(ppmw)</t>
    </r>
    <phoneticPr fontId="2" type="noConversion"/>
  </si>
  <si>
    <r>
      <t>NH</t>
    </r>
    <r>
      <rPr>
        <vertAlign val="subscript"/>
        <sz val="16"/>
        <rFont val="Times New Roman"/>
        <family val="1"/>
      </rPr>
      <t>3</t>
    </r>
    <r>
      <rPr>
        <sz val="16"/>
        <rFont val="Times New Roman"/>
        <family val="1"/>
      </rPr>
      <t>-N 
(ppm)</t>
    </r>
    <phoneticPr fontId="2" type="noConversion"/>
  </si>
  <si>
    <r>
      <t>NO</t>
    </r>
    <r>
      <rPr>
        <vertAlign val="subscript"/>
        <sz val="16"/>
        <rFont val="Times New Roman"/>
        <family val="1"/>
      </rPr>
      <t>2</t>
    </r>
    <r>
      <rPr>
        <sz val="16"/>
        <rFont val="Times New Roman"/>
        <family val="1"/>
      </rPr>
      <t>-N
(ppm)</t>
    </r>
    <phoneticPr fontId="2" type="noConversion"/>
  </si>
  <si>
    <r>
      <t>NO</t>
    </r>
    <r>
      <rPr>
        <vertAlign val="subscript"/>
        <sz val="16"/>
        <rFont val="Times New Roman"/>
        <family val="1"/>
      </rPr>
      <t>3-</t>
    </r>
    <r>
      <rPr>
        <sz val="16"/>
        <rFont val="Times New Roman"/>
        <family val="1"/>
      </rPr>
      <t>N</t>
    </r>
    <r>
      <rPr>
        <vertAlign val="subscript"/>
        <sz val="16"/>
        <rFont val="Times New Roman"/>
        <family val="1"/>
      </rPr>
      <t xml:space="preserve">
</t>
    </r>
    <r>
      <rPr>
        <sz val="16"/>
        <rFont val="Times New Roman"/>
        <family val="1"/>
      </rPr>
      <t>(ppm)</t>
    </r>
    <phoneticPr fontId="2" type="noConversion"/>
  </si>
  <si>
    <r>
      <t>TKN</t>
    </r>
    <r>
      <rPr>
        <vertAlign val="subscript"/>
        <sz val="16"/>
        <rFont val="Times New Roman"/>
        <family val="1"/>
      </rPr>
      <t xml:space="preserve">
</t>
    </r>
    <r>
      <rPr>
        <sz val="16"/>
        <rFont val="Times New Roman"/>
        <family val="1"/>
      </rPr>
      <t>(ppm)</t>
    </r>
    <phoneticPr fontId="2" type="noConversion"/>
  </si>
  <si>
    <r>
      <t>TN</t>
    </r>
    <r>
      <rPr>
        <vertAlign val="subscript"/>
        <sz val="16"/>
        <rFont val="Times New Roman"/>
        <family val="1"/>
      </rPr>
      <t xml:space="preserve">
</t>
    </r>
    <r>
      <rPr>
        <sz val="16"/>
        <rFont val="Times New Roman"/>
        <family val="1"/>
      </rPr>
      <t>(ppm)</t>
    </r>
    <phoneticPr fontId="2" type="noConversion"/>
  </si>
  <si>
    <r>
      <t>PO</t>
    </r>
    <r>
      <rPr>
        <vertAlign val="subscript"/>
        <sz val="16"/>
        <rFont val="Times New Roman"/>
        <family val="1"/>
      </rPr>
      <t>4</t>
    </r>
    <r>
      <rPr>
        <vertAlign val="superscript"/>
        <sz val="16"/>
        <rFont val="Times New Roman"/>
        <family val="1"/>
      </rPr>
      <t xml:space="preserve">3- 
</t>
    </r>
    <r>
      <rPr>
        <sz val="16"/>
        <rFont val="Times New Roman"/>
        <family val="1"/>
      </rPr>
      <t>(ppm)</t>
    </r>
    <phoneticPr fontId="2" type="noConversion"/>
  </si>
  <si>
    <r>
      <t>NH</t>
    </r>
    <r>
      <rPr>
        <b/>
        <vertAlign val="subscript"/>
        <sz val="16"/>
        <rFont val="Times New Roman"/>
        <family val="1"/>
      </rPr>
      <t>3</t>
    </r>
    <r>
      <rPr>
        <b/>
        <sz val="16"/>
        <rFont val="Times New Roman"/>
        <family val="1"/>
      </rPr>
      <t>-N 
(ppm)</t>
    </r>
    <phoneticPr fontId="2" type="noConversion"/>
  </si>
  <si>
    <r>
      <t xml:space="preserve">NH3-N 
</t>
    </r>
    <r>
      <rPr>
        <b/>
        <sz val="16"/>
        <rFont val="標楷體"/>
        <family val="4"/>
        <charset val="136"/>
      </rPr>
      <t>削減率</t>
    </r>
    <r>
      <rPr>
        <b/>
        <sz val="16"/>
        <rFont val="Times New Roman"/>
        <family val="1"/>
      </rPr>
      <t>(%)</t>
    </r>
    <phoneticPr fontId="2" type="noConversion"/>
  </si>
  <si>
    <r>
      <rPr>
        <b/>
        <sz val="16"/>
        <rFont val="標楷體"/>
        <family val="4"/>
        <charset val="136"/>
      </rPr>
      <t>脫</t>
    </r>
    <r>
      <rPr>
        <b/>
        <sz val="16"/>
        <rFont val="Times New Roman"/>
        <family val="1"/>
      </rPr>
      <t>N</t>
    </r>
    <r>
      <rPr>
        <b/>
        <sz val="16"/>
        <rFont val="標楷體"/>
        <family val="4"/>
        <charset val="136"/>
      </rPr>
      <t xml:space="preserve">率
</t>
    </r>
    <r>
      <rPr>
        <b/>
        <sz val="16"/>
        <rFont val="Times New Roman"/>
        <family val="1"/>
      </rPr>
      <t>(%)</t>
    </r>
    <phoneticPr fontId="2" type="noConversion"/>
  </si>
  <si>
    <t>6~9</t>
    <phoneticPr fontId="2" type="noConversion"/>
  </si>
  <si>
    <t>&gt;80</t>
    <phoneticPr fontId="2" type="noConversion"/>
  </si>
  <si>
    <r>
      <rPr>
        <b/>
        <sz val="16"/>
        <rFont val="標楷體"/>
        <family val="4"/>
        <charset val="136"/>
      </rPr>
      <t>目標值</t>
    </r>
    <phoneticPr fontId="2" type="noConversion"/>
  </si>
  <si>
    <r>
      <rPr>
        <sz val="14"/>
        <rFont val="標楷體"/>
        <family val="4"/>
        <charset val="136"/>
      </rPr>
      <t>取樣點</t>
    </r>
  </si>
  <si>
    <r>
      <t xml:space="preserve">2/1 </t>
    </r>
    <r>
      <rPr>
        <sz val="14"/>
        <rFont val="標楷體"/>
        <family val="4"/>
        <charset val="136"/>
      </rPr>
      <t>入</t>
    </r>
    <r>
      <rPr>
        <sz val="14"/>
        <rFont val="Times New Roman"/>
        <family val="1"/>
      </rPr>
      <t>SHU#2  25 T/hr</t>
    </r>
    <phoneticPr fontId="2" type="noConversion"/>
  </si>
  <si>
    <r>
      <t xml:space="preserve">2/2 </t>
    </r>
    <r>
      <rPr>
        <sz val="14"/>
        <rFont val="標楷體"/>
        <family val="4"/>
        <charset val="136"/>
      </rPr>
      <t>入</t>
    </r>
    <r>
      <rPr>
        <sz val="14"/>
        <rFont val="Times New Roman"/>
        <family val="1"/>
      </rPr>
      <t>SHU#2  43 T/hr</t>
    </r>
    <phoneticPr fontId="2" type="noConversion"/>
  </si>
  <si>
    <r>
      <rPr>
        <sz val="14"/>
        <rFont val="標楷體"/>
        <family val="4"/>
        <charset val="136"/>
      </rPr>
      <t>添加磷酸濃度為</t>
    </r>
    <r>
      <rPr>
        <sz val="14"/>
        <rFont val="Times New Roman"/>
        <family val="1"/>
      </rPr>
      <t xml:space="preserve"> 5ppm</t>
    </r>
    <phoneticPr fontId="2" type="noConversion"/>
  </si>
  <si>
    <r>
      <rPr>
        <sz val="14"/>
        <rFont val="標楷體"/>
        <family val="4"/>
        <charset val="136"/>
      </rPr>
      <t>提高磷酸濃度至</t>
    </r>
    <r>
      <rPr>
        <sz val="14"/>
        <rFont val="Times New Roman"/>
        <family val="1"/>
      </rPr>
      <t xml:space="preserve"> 9ppm</t>
    </r>
    <phoneticPr fontId="2" type="noConversion"/>
  </si>
  <si>
    <r>
      <rPr>
        <sz val="14"/>
        <rFont val="標楷體"/>
        <family val="4"/>
        <charset val="136"/>
      </rPr>
      <t>氨氮削減率轉為正值</t>
    </r>
    <phoneticPr fontId="2" type="noConversion"/>
  </si>
  <si>
    <r>
      <rPr>
        <sz val="14"/>
        <rFont val="標楷體"/>
        <family val="4"/>
        <charset val="136"/>
      </rPr>
      <t>降低磷酸濃度至</t>
    </r>
    <r>
      <rPr>
        <sz val="14"/>
        <rFont val="Times New Roman"/>
        <family val="1"/>
      </rPr>
      <t>6.4ppm</t>
    </r>
    <phoneticPr fontId="2" type="noConversion"/>
  </si>
  <si>
    <r>
      <t>T-76230A</t>
    </r>
    <r>
      <rPr>
        <b/>
        <sz val="14"/>
        <rFont val="標楷體"/>
        <family val="4"/>
        <charset val="136"/>
      </rPr>
      <t>薄膜藥洗，氨氮及</t>
    </r>
    <r>
      <rPr>
        <b/>
        <sz val="14"/>
        <rFont val="Times New Roman"/>
        <family val="1"/>
      </rPr>
      <t>COD</t>
    </r>
    <r>
      <rPr>
        <b/>
        <sz val="14"/>
        <rFont val="標楷體"/>
        <family val="4"/>
        <charset val="136"/>
      </rPr>
      <t>濃度皆升高。</t>
    </r>
  </si>
  <si>
    <t>ΔTKN</t>
    <phoneticPr fontId="2" type="noConversion"/>
  </si>
  <si>
    <r>
      <t xml:space="preserve">1/31 13:30 </t>
    </r>
    <r>
      <rPr>
        <sz val="14"/>
        <rFont val="標楷體"/>
        <family val="4"/>
        <charset val="136"/>
      </rPr>
      <t>入</t>
    </r>
    <r>
      <rPr>
        <sz val="14"/>
        <rFont val="Times New Roman"/>
        <family val="1"/>
      </rPr>
      <t>SHU#2  10 T/hr</t>
    </r>
    <phoneticPr fontId="2" type="noConversion"/>
  </si>
  <si>
    <r>
      <t>DO</t>
    </r>
    <r>
      <rPr>
        <sz val="14"/>
        <color rgb="FFC00000"/>
        <rFont val="標楷體"/>
        <family val="4"/>
        <charset val="136"/>
      </rPr>
      <t>由</t>
    </r>
    <r>
      <rPr>
        <sz val="14"/>
        <color rgb="FFC00000"/>
        <rFont val="Times New Roman"/>
        <family val="1"/>
      </rPr>
      <t>3 ppm</t>
    </r>
    <r>
      <rPr>
        <sz val="14"/>
        <color rgb="FFC00000"/>
        <rFont val="標楷體"/>
        <family val="4"/>
        <charset val="136"/>
      </rPr>
      <t>降至</t>
    </r>
    <r>
      <rPr>
        <sz val="14"/>
        <color rgb="FFC00000"/>
        <rFont val="Times New Roman"/>
        <family val="1"/>
      </rPr>
      <t>2 ppm</t>
    </r>
    <r>
      <rPr>
        <sz val="14"/>
        <color rgb="FFC00000"/>
        <rFont val="標楷體"/>
        <family val="4"/>
        <charset val="136"/>
      </rPr>
      <t>。</t>
    </r>
    <phoneticPr fontId="2" type="noConversion"/>
  </si>
  <si>
    <r>
      <t>4/15</t>
    </r>
    <r>
      <rPr>
        <b/>
        <sz val="14"/>
        <rFont val="標楷體"/>
        <family val="4"/>
        <charset val="136"/>
      </rPr>
      <t>以後，依環鼎提供參數進行操作。</t>
    </r>
    <phoneticPr fontId="2" type="noConversion"/>
  </si>
  <si>
    <r>
      <t>MBR</t>
    </r>
    <r>
      <rPr>
        <b/>
        <sz val="14"/>
        <rFont val="標楷體"/>
        <family val="4"/>
        <charset val="136"/>
      </rPr>
      <t>回收水系統</t>
    </r>
    <phoneticPr fontId="2" type="noConversion"/>
  </si>
  <si>
    <r>
      <t>MBR</t>
    </r>
    <r>
      <rPr>
        <b/>
        <sz val="14"/>
        <rFont val="標楷體"/>
        <family val="4"/>
        <charset val="136"/>
      </rPr>
      <t>曝氣槽</t>
    </r>
    <r>
      <rPr>
        <b/>
        <sz val="14"/>
        <rFont val="Arial Narrow"/>
        <family val="2"/>
      </rPr>
      <t xml:space="preserve"> HyBAS T-76230A </t>
    </r>
    <r>
      <rPr>
        <b/>
        <sz val="14"/>
        <color rgb="FFC00000"/>
        <rFont val="標楷體"/>
        <family val="4"/>
        <charset val="136"/>
      </rPr>
      <t>處理前</t>
    </r>
    <phoneticPr fontId="2" type="noConversion"/>
  </si>
  <si>
    <r>
      <t>MBR</t>
    </r>
    <r>
      <rPr>
        <b/>
        <sz val="14"/>
        <rFont val="標楷體"/>
        <family val="4"/>
        <charset val="136"/>
      </rPr>
      <t>曝氣槽</t>
    </r>
    <r>
      <rPr>
        <b/>
        <sz val="14"/>
        <rFont val="Arial Narrow"/>
        <family val="2"/>
      </rPr>
      <t xml:space="preserve"> HyBAS T-76230A </t>
    </r>
    <r>
      <rPr>
        <b/>
        <sz val="14"/>
        <color rgb="FF00B050"/>
        <rFont val="標楷體"/>
        <family val="4"/>
        <charset val="136"/>
      </rPr>
      <t>處理後</t>
    </r>
    <phoneticPr fontId="2" type="noConversion"/>
  </si>
  <si>
    <r>
      <rPr>
        <b/>
        <sz val="14"/>
        <rFont val="標楷體"/>
        <family val="4"/>
        <charset val="136"/>
      </rPr>
      <t>處理能力</t>
    </r>
    <r>
      <rPr>
        <b/>
        <sz val="14"/>
        <rFont val="Arial Narrow"/>
        <family val="2"/>
      </rPr>
      <t xml:space="preserve"> (ppm)</t>
    </r>
    <phoneticPr fontId="2" type="noConversion"/>
  </si>
  <si>
    <r>
      <rPr>
        <b/>
        <sz val="14"/>
        <rFont val="標楷體"/>
        <family val="4"/>
        <charset val="136"/>
      </rPr>
      <t>曝氣槽處理效率</t>
    </r>
    <r>
      <rPr>
        <b/>
        <sz val="14"/>
        <rFont val="Arial Narrow"/>
        <family val="2"/>
      </rPr>
      <t xml:space="preserve"> (%)</t>
    </r>
    <phoneticPr fontId="2" type="noConversion"/>
  </si>
  <si>
    <r>
      <rPr>
        <sz val="14"/>
        <rFont val="標楷體"/>
        <family val="4"/>
        <charset val="136"/>
      </rPr>
      <t>備註</t>
    </r>
    <phoneticPr fontId="2" type="noConversion"/>
  </si>
  <si>
    <r>
      <rPr>
        <sz val="14"/>
        <rFont val="標楷體"/>
        <family val="4"/>
        <charset val="136"/>
      </rPr>
      <t>日期</t>
    </r>
    <phoneticPr fontId="2" type="noConversion"/>
  </si>
  <si>
    <r>
      <rPr>
        <sz val="14"/>
        <rFont val="標楷體"/>
        <family val="4"/>
        <charset val="136"/>
      </rPr>
      <t>磷酸添加量</t>
    </r>
    <r>
      <rPr>
        <vertAlign val="superscript"/>
        <sz val="14"/>
        <rFont val="Arial Narrow"/>
        <family val="2"/>
      </rPr>
      <t xml:space="preserve">
</t>
    </r>
    <r>
      <rPr>
        <sz val="14"/>
        <rFont val="Arial Narrow"/>
        <family val="2"/>
      </rPr>
      <t>(ppm)</t>
    </r>
    <phoneticPr fontId="2" type="noConversion"/>
  </si>
  <si>
    <r>
      <rPr>
        <sz val="14"/>
        <rFont val="標楷體"/>
        <family val="4"/>
        <charset val="136"/>
      </rPr>
      <t xml:space="preserve">總鹼度
</t>
    </r>
    <r>
      <rPr>
        <sz val="14"/>
        <rFont val="Arial Narrow"/>
        <family val="2"/>
      </rPr>
      <t>(ppm)</t>
    </r>
    <phoneticPr fontId="2" type="noConversion"/>
  </si>
  <si>
    <r>
      <rPr>
        <sz val="14"/>
        <rFont val="標楷體"/>
        <family val="4"/>
        <charset val="136"/>
      </rPr>
      <t>氯鹽</t>
    </r>
    <r>
      <rPr>
        <sz val="14"/>
        <rFont val="Arial Narrow"/>
        <family val="2"/>
      </rPr>
      <t xml:space="preserve"> 
(ppmw)</t>
    </r>
    <phoneticPr fontId="2" type="noConversion"/>
  </si>
  <si>
    <r>
      <t>NH</t>
    </r>
    <r>
      <rPr>
        <vertAlign val="subscript"/>
        <sz val="14"/>
        <rFont val="Arial Narrow"/>
        <family val="2"/>
      </rPr>
      <t>3</t>
    </r>
    <r>
      <rPr>
        <sz val="14"/>
        <rFont val="Arial Narrow"/>
        <family val="2"/>
      </rPr>
      <t>-N 
(ppm)</t>
    </r>
    <phoneticPr fontId="2" type="noConversion"/>
  </si>
  <si>
    <r>
      <rPr>
        <sz val="14"/>
        <rFont val="標楷體"/>
        <family val="4"/>
        <charset val="136"/>
      </rPr>
      <t>有機氮</t>
    </r>
    <r>
      <rPr>
        <sz val="14"/>
        <rFont val="Arial Narrow"/>
        <family val="2"/>
      </rPr>
      <t>(ppm)</t>
    </r>
    <phoneticPr fontId="2" type="noConversion"/>
  </si>
  <si>
    <r>
      <t>NO</t>
    </r>
    <r>
      <rPr>
        <vertAlign val="subscript"/>
        <sz val="14"/>
        <rFont val="Arial Narrow"/>
        <family val="2"/>
      </rPr>
      <t>2</t>
    </r>
    <r>
      <rPr>
        <sz val="14"/>
        <rFont val="Arial Narrow"/>
        <family val="2"/>
      </rPr>
      <t>-N
(ppm)</t>
    </r>
    <phoneticPr fontId="2" type="noConversion"/>
  </si>
  <si>
    <r>
      <t>NO</t>
    </r>
    <r>
      <rPr>
        <vertAlign val="subscript"/>
        <sz val="14"/>
        <rFont val="Arial Narrow"/>
        <family val="2"/>
      </rPr>
      <t>3-</t>
    </r>
    <r>
      <rPr>
        <sz val="14"/>
        <rFont val="Arial Narrow"/>
        <family val="2"/>
      </rPr>
      <t>N</t>
    </r>
    <r>
      <rPr>
        <vertAlign val="subscript"/>
        <sz val="14"/>
        <rFont val="Arial Narrow"/>
        <family val="2"/>
      </rPr>
      <t xml:space="preserve">
</t>
    </r>
    <r>
      <rPr>
        <sz val="14"/>
        <rFont val="Arial Narrow"/>
        <family val="2"/>
      </rPr>
      <t>(ppm)</t>
    </r>
    <phoneticPr fontId="2" type="noConversion"/>
  </si>
  <si>
    <r>
      <t>TKN</t>
    </r>
    <r>
      <rPr>
        <vertAlign val="subscript"/>
        <sz val="14"/>
        <rFont val="Arial Narrow"/>
        <family val="2"/>
      </rPr>
      <t xml:space="preserve">
</t>
    </r>
    <r>
      <rPr>
        <sz val="14"/>
        <rFont val="Arial Narrow"/>
        <family val="2"/>
      </rPr>
      <t>(ppm)</t>
    </r>
    <phoneticPr fontId="2" type="noConversion"/>
  </si>
  <si>
    <r>
      <t>TN</t>
    </r>
    <r>
      <rPr>
        <vertAlign val="subscript"/>
        <sz val="14"/>
        <rFont val="Arial Narrow"/>
        <family val="2"/>
      </rPr>
      <t xml:space="preserve">
</t>
    </r>
    <r>
      <rPr>
        <sz val="14"/>
        <rFont val="Arial Narrow"/>
        <family val="2"/>
      </rPr>
      <t>(ppm)</t>
    </r>
    <phoneticPr fontId="2" type="noConversion"/>
  </si>
  <si>
    <r>
      <t>PO</t>
    </r>
    <r>
      <rPr>
        <vertAlign val="subscript"/>
        <sz val="14"/>
        <rFont val="Arial Narrow"/>
        <family val="2"/>
      </rPr>
      <t>4</t>
    </r>
    <r>
      <rPr>
        <vertAlign val="superscript"/>
        <sz val="14"/>
        <rFont val="Arial Narrow"/>
        <family val="2"/>
      </rPr>
      <t xml:space="preserve">3- 
</t>
    </r>
    <r>
      <rPr>
        <sz val="14"/>
        <rFont val="Arial Narrow"/>
        <family val="2"/>
      </rPr>
      <t>(ppm)</t>
    </r>
    <phoneticPr fontId="2" type="noConversion"/>
  </si>
  <si>
    <r>
      <t>NH</t>
    </r>
    <r>
      <rPr>
        <b/>
        <vertAlign val="subscript"/>
        <sz val="14"/>
        <rFont val="Arial Narrow"/>
        <family val="2"/>
      </rPr>
      <t>3</t>
    </r>
    <r>
      <rPr>
        <b/>
        <sz val="14"/>
        <rFont val="Arial Narrow"/>
        <family val="2"/>
      </rPr>
      <t>-N 
(ppm)</t>
    </r>
    <phoneticPr fontId="2" type="noConversion"/>
  </si>
  <si>
    <r>
      <t>NO</t>
    </r>
    <r>
      <rPr>
        <vertAlign val="subscript"/>
        <sz val="14"/>
        <rFont val="Arial Narrow"/>
        <family val="2"/>
      </rPr>
      <t>2</t>
    </r>
    <r>
      <rPr>
        <sz val="14"/>
        <rFont val="Arial Narrow"/>
        <family val="2"/>
      </rPr>
      <t>-N
(ppm)</t>
    </r>
    <phoneticPr fontId="2" type="noConversion"/>
  </si>
  <si>
    <r>
      <t>NH</t>
    </r>
    <r>
      <rPr>
        <b/>
        <vertAlign val="subscript"/>
        <sz val="14"/>
        <rFont val="Arial Narrow"/>
        <family val="2"/>
      </rPr>
      <t>3</t>
    </r>
    <r>
      <rPr>
        <b/>
        <sz val="14"/>
        <rFont val="Arial Narrow"/>
        <family val="2"/>
      </rPr>
      <t xml:space="preserve">-N </t>
    </r>
    <phoneticPr fontId="2" type="noConversion"/>
  </si>
  <si>
    <r>
      <rPr>
        <sz val="14"/>
        <rFont val="標楷體"/>
        <family val="4"/>
        <charset val="136"/>
      </rPr>
      <t>有機氮</t>
    </r>
    <phoneticPr fontId="2" type="noConversion"/>
  </si>
  <si>
    <r>
      <t>ΔNO</t>
    </r>
    <r>
      <rPr>
        <vertAlign val="subscript"/>
        <sz val="14"/>
        <rFont val="Arial Narrow"/>
        <family val="2"/>
      </rPr>
      <t>X</t>
    </r>
    <phoneticPr fontId="2" type="noConversion"/>
  </si>
  <si>
    <t>TKN</t>
    <phoneticPr fontId="2" type="noConversion"/>
  </si>
  <si>
    <t>TN</t>
    <phoneticPr fontId="2" type="noConversion"/>
  </si>
  <si>
    <t/>
  </si>
  <si>
    <t>COD</t>
    <phoneticPr fontId="2" type="noConversion"/>
  </si>
  <si>
    <r>
      <t>NO</t>
    </r>
    <r>
      <rPr>
        <vertAlign val="subscript"/>
        <sz val="14"/>
        <rFont val="Times New Roman"/>
        <family val="1"/>
      </rPr>
      <t>2</t>
    </r>
    <r>
      <rPr>
        <sz val="14"/>
        <rFont val="Times New Roman"/>
        <family val="1"/>
      </rPr>
      <t>-N
(ppm)</t>
    </r>
    <phoneticPr fontId="2" type="noConversion"/>
  </si>
  <si>
    <r>
      <t>NO</t>
    </r>
    <r>
      <rPr>
        <vertAlign val="subscript"/>
        <sz val="14"/>
        <rFont val="Times New Roman"/>
        <family val="1"/>
      </rPr>
      <t>3-</t>
    </r>
    <r>
      <rPr>
        <sz val="14"/>
        <rFont val="Times New Roman"/>
        <family val="1"/>
      </rPr>
      <t>N</t>
    </r>
    <r>
      <rPr>
        <vertAlign val="subscript"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(ppm)</t>
    </r>
    <phoneticPr fontId="2" type="noConversion"/>
  </si>
  <si>
    <t>TKN(ppm)</t>
    <phoneticPr fontId="2" type="noConversion"/>
  </si>
  <si>
    <r>
      <t>NO</t>
    </r>
    <r>
      <rPr>
        <vertAlign val="subscript"/>
        <sz val="14"/>
        <rFont val="Times New Roman"/>
        <family val="1"/>
      </rPr>
      <t>2</t>
    </r>
    <r>
      <rPr>
        <sz val="14"/>
        <rFont val="Times New Roman"/>
        <family val="1"/>
      </rPr>
      <t>-N
(ppm)</t>
    </r>
    <phoneticPr fontId="2" type="noConversion"/>
  </si>
  <si>
    <r>
      <t>TN</t>
    </r>
    <r>
      <rPr>
        <vertAlign val="subscript"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(ppm)</t>
    </r>
    <phoneticPr fontId="2" type="noConversion"/>
  </si>
  <si>
    <r>
      <t>PO</t>
    </r>
    <r>
      <rPr>
        <vertAlign val="subscript"/>
        <sz val="14"/>
        <rFont val="Times New Roman"/>
        <family val="1"/>
      </rPr>
      <t>4</t>
    </r>
    <r>
      <rPr>
        <vertAlign val="superscript"/>
        <sz val="14"/>
        <rFont val="Times New Roman"/>
        <family val="1"/>
      </rPr>
      <t xml:space="preserve">3- 
</t>
    </r>
    <r>
      <rPr>
        <sz val="14"/>
        <rFont val="Times New Roman"/>
        <family val="1"/>
      </rPr>
      <t>(ppm)</t>
    </r>
    <phoneticPr fontId="2" type="noConversion"/>
  </si>
  <si>
    <r>
      <t>NO</t>
    </r>
    <r>
      <rPr>
        <vertAlign val="subscript"/>
        <sz val="14"/>
        <rFont val="Times New Roman"/>
        <family val="1"/>
      </rPr>
      <t>3-</t>
    </r>
    <r>
      <rPr>
        <sz val="14"/>
        <rFont val="Times New Roman"/>
        <family val="1"/>
      </rPr>
      <t>N</t>
    </r>
    <r>
      <rPr>
        <vertAlign val="subscript"/>
        <sz val="14"/>
        <rFont val="Times New Roman"/>
        <family val="1"/>
      </rPr>
      <t xml:space="preserve">
</t>
    </r>
    <r>
      <rPr>
        <sz val="14"/>
        <rFont val="Times New Roman"/>
        <family val="1"/>
      </rPr>
      <t>(ppm)</t>
    </r>
    <phoneticPr fontId="2" type="noConversion"/>
  </si>
  <si>
    <r>
      <t>NH</t>
    </r>
    <r>
      <rPr>
        <b/>
        <vertAlign val="subscript"/>
        <sz val="14"/>
        <rFont val="Times New Roman"/>
        <family val="1"/>
      </rPr>
      <t>3</t>
    </r>
    <r>
      <rPr>
        <b/>
        <sz val="14"/>
        <rFont val="Times New Roman"/>
        <family val="1"/>
      </rPr>
      <t xml:space="preserve">-N </t>
    </r>
    <phoneticPr fontId="2" type="noConversion"/>
  </si>
  <si>
    <t>date</t>
    <phoneticPr fontId="2" type="noConversion"/>
  </si>
  <si>
    <r>
      <rPr>
        <sz val="14"/>
        <rFont val="Times New Roman"/>
        <family val="1"/>
      </rPr>
      <t>NH</t>
    </r>
    <r>
      <rPr>
        <vertAlign val="subscript"/>
        <sz val="14"/>
        <rFont val="Times New Roman"/>
        <family val="1"/>
      </rPr>
      <t>3</t>
    </r>
    <r>
      <rPr>
        <sz val="14"/>
        <rFont val="Times New Roman"/>
        <family val="1"/>
      </rPr>
      <t>-N (ppm)</t>
    </r>
    <phoneticPr fontId="2" type="noConversion"/>
  </si>
  <si>
    <r>
      <rPr>
        <b/>
        <sz val="14"/>
        <rFont val="Times New Roman"/>
        <family val="1"/>
      </rPr>
      <t>NH</t>
    </r>
    <r>
      <rPr>
        <b/>
        <vertAlign val="subscript"/>
        <sz val="14"/>
        <rFont val="Times New Roman"/>
        <family val="1"/>
      </rPr>
      <t>3</t>
    </r>
    <r>
      <rPr>
        <b/>
        <sz val="14"/>
        <rFont val="Times New Roman"/>
        <family val="1"/>
      </rPr>
      <t>-N (ppm)</t>
    </r>
    <phoneticPr fontId="2" type="noConversion"/>
  </si>
  <si>
    <r>
      <rPr>
        <sz val="14"/>
        <rFont val="Times New Roman"/>
        <family val="1"/>
      </rPr>
      <t>TN
(ppm)</t>
    </r>
    <phoneticPr fontId="2" type="noConversion"/>
  </si>
  <si>
    <t>Cl-
(ppmw)</t>
    <phoneticPr fontId="2" type="noConversion"/>
  </si>
  <si>
    <r>
      <t>alkalinity</t>
    </r>
    <r>
      <rPr>
        <sz val="14"/>
        <rFont val="標楷體"/>
        <family val="4"/>
        <charset val="136"/>
      </rPr>
      <t xml:space="preserve">
</t>
    </r>
    <r>
      <rPr>
        <sz val="14"/>
        <rFont val="Times New Roman"/>
        <family val="1"/>
      </rPr>
      <t>(ppm)</t>
    </r>
    <phoneticPr fontId="2" type="noConversion"/>
  </si>
  <si>
    <t>TKN</t>
    <phoneticPr fontId="2" type="noConversion"/>
  </si>
  <si>
    <t>Org-N(ppm)</t>
    <phoneticPr fontId="2" type="noConversion"/>
  </si>
  <si>
    <t>Org-N</t>
    <phoneticPr fontId="2" type="noConversion"/>
  </si>
  <si>
    <t>Before processing</t>
    <phoneticPr fontId="2" type="noConversion"/>
  </si>
  <si>
    <t>After activated sludge treat</t>
    <phoneticPr fontId="2" type="noConversion"/>
  </si>
  <si>
    <t>Processing efficiency (%)</t>
    <phoneticPr fontId="2" type="noConversion"/>
  </si>
  <si>
    <t>TKN (ppm)</t>
    <phoneticPr fontId="2" type="noConversion"/>
  </si>
  <si>
    <t>Org-N (ppm)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</si>
</sst>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_-;\-* #,##0.00_-;_-* &quot;-&quot;??_-;_-@_-"/>
    <numFmt numFmtId="176" formatCode="0.00_ "/>
    <numFmt numFmtId="178" formatCode="#,##0_);[Red]\(#,##0\)"/>
    <numFmt numFmtId="179" formatCode="0;_샿"/>
    <numFmt numFmtId="180" formatCode="0.0;_샿"/>
    <numFmt numFmtId="181" formatCode="0.0_ "/>
    <numFmt numFmtId="182" formatCode="#,##0_ "/>
    <numFmt numFmtId="183" formatCode="0_ "/>
    <numFmt numFmtId="184" formatCode="0.0;_퐀"/>
    <numFmt numFmtId="185" formatCode="0;_̀"/>
    <numFmt numFmtId="186" formatCode="0;_ᰀ"/>
    <numFmt numFmtId="187" formatCode="0;_ÿ"/>
    <numFmt numFmtId="188" formatCode="0;__x0000_"/>
    <numFmt numFmtId="189" formatCode="0;_谀"/>
    <numFmt numFmtId="190" formatCode="#,##0.0_ "/>
    <numFmt numFmtId="192" formatCode="0;_㠀"/>
    <numFmt numFmtId="193" formatCode="0;_耀"/>
    <numFmt numFmtId="194" formatCode="0.0;__x0000_"/>
    <numFmt numFmtId="195" formatCode="#,##0.0_);[Red]\(#,##0.0\)"/>
    <numFmt numFmtId="196" formatCode="0;_ꀀ"/>
    <numFmt numFmtId="198" formatCode="0;_쀀"/>
    <numFmt numFmtId="217" formatCode="#,##0.0_ ;[Red]\-#,##0.0\ "/>
    <numFmt numFmtId="233" formatCode="0;_瀀"/>
    <numFmt numFmtId="237" formatCode="0.0"/>
  </numFmts>
  <fonts count="40">
    <font>
      <sz val="14"/>
      <name val="全真楷書"/>
      <family val="3"/>
      <charset val="136"/>
    </font>
    <font>
      <sz val="14"/>
      <name val="全真楷書"/>
      <family val="3"/>
      <charset val="136"/>
    </font>
    <font>
      <sz val="9"/>
      <name val="全真楷書"/>
      <family val="3"/>
      <charset val="136"/>
    </font>
    <font>
      <sz val="12"/>
      <color indexed="8"/>
      <name val="新細明體"/>
      <family val="1"/>
      <charset val="136"/>
    </font>
    <font>
      <sz val="12"/>
      <name val="全真楷書"/>
      <family val="3"/>
      <charset val="136"/>
    </font>
    <font>
      <sz val="14"/>
      <name val="Times New Roman"/>
      <family val="1"/>
    </font>
    <font>
      <sz val="16"/>
      <name val="Times New Roman"/>
      <family val="1"/>
    </font>
    <font>
      <sz val="16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color theme="0" tint="-0.14999847407452621"/>
      <name val="Times New Roman"/>
      <family val="1"/>
    </font>
    <font>
      <vertAlign val="superscript"/>
      <sz val="16"/>
      <name val="Times New Roman"/>
      <family val="1"/>
    </font>
    <font>
      <b/>
      <sz val="16"/>
      <color rgb="FFC00000"/>
      <name val="Times New Roman"/>
      <family val="1"/>
    </font>
    <font>
      <b/>
      <sz val="16"/>
      <color rgb="FFC00000"/>
      <name val="標楷體"/>
      <family val="4"/>
      <charset val="136"/>
    </font>
    <font>
      <vertAlign val="subscript"/>
      <sz val="16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b/>
      <sz val="16"/>
      <color rgb="FF00B050"/>
      <name val="標楷體"/>
      <family val="4"/>
      <charset val="136"/>
    </font>
    <font>
      <b/>
      <vertAlign val="subscript"/>
      <sz val="16"/>
      <name val="Times New Roman"/>
      <family val="1"/>
    </font>
    <font>
      <b/>
      <sz val="14"/>
      <name val="Times New Roman"/>
      <family val="1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color rgb="FFC00000"/>
      <name val="標楷體"/>
      <family val="4"/>
      <charset val="136"/>
    </font>
    <font>
      <b/>
      <sz val="14"/>
      <color rgb="FFC0000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sz val="14"/>
      <color rgb="FFC00000"/>
      <name val="Times New Roman"/>
      <family val="1"/>
    </font>
    <font>
      <b/>
      <sz val="14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vertAlign val="subscript"/>
      <sz val="14"/>
      <name val="Arial Narrow"/>
      <family val="2"/>
    </font>
    <font>
      <b/>
      <vertAlign val="subscript"/>
      <sz val="14"/>
      <name val="Arial Narrow"/>
      <family val="2"/>
    </font>
    <font>
      <sz val="14"/>
      <name val="細明體"/>
      <family val="3"/>
      <charset val="136"/>
    </font>
    <font>
      <sz val="14"/>
      <color theme="0" tint="-0.14999847407452621"/>
      <name val="Arial Narrow"/>
      <family val="2"/>
    </font>
    <font>
      <b/>
      <sz val="14"/>
      <color rgb="FFC00000"/>
      <name val="Arial Narrow"/>
      <family val="2"/>
    </font>
    <font>
      <sz val="14"/>
      <color rgb="FFC00000"/>
      <name val="Arial Narrow"/>
      <family val="2"/>
    </font>
    <font>
      <sz val="12"/>
      <name val="新細明體"/>
      <family val="1"/>
      <charset val="136"/>
    </font>
    <font>
      <vertAlign val="superscript"/>
      <sz val="14"/>
      <name val="Times New Roman"/>
      <family val="1"/>
    </font>
    <font>
      <vertAlign val="subscript"/>
      <sz val="14"/>
      <name val="Times New Roman"/>
      <family val="1"/>
    </font>
    <font>
      <b/>
      <vertAlign val="subscript"/>
      <sz val="14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1" fillId="0" borderId="0"/>
    <xf numFmtId="0" fontId="4" fillId="0" borderId="0">
      <alignment vertical="center"/>
    </xf>
    <xf numFmtId="0" fontId="35" fillId="0" borderId="0">
      <alignment vertical="center"/>
    </xf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88">
    <xf numFmtId="0" fontId="0" fillId="0" borderId="0" xfId="0"/>
    <xf numFmtId="0" fontId="5" fillId="2" borderId="0" xfId="0" applyFont="1" applyFill="1" applyAlignment="1">
      <alignment horizontal="center"/>
    </xf>
    <xf numFmtId="181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182" fontId="6" fillId="2" borderId="1" xfId="0" applyNumberFormat="1" applyFont="1" applyFill="1" applyBorder="1" applyAlignment="1">
      <alignment horizontal="right" wrapText="1"/>
    </xf>
    <xf numFmtId="180" fontId="6" fillId="2" borderId="1" xfId="0" applyNumberFormat="1" applyFont="1" applyFill="1" applyBorder="1" applyAlignment="1">
      <alignment horizontal="right" wrapText="1"/>
    </xf>
    <xf numFmtId="182" fontId="10" fillId="2" borderId="1" xfId="0" applyNumberFormat="1" applyFont="1" applyFill="1" applyBorder="1" applyAlignment="1">
      <alignment horizontal="right" wrapText="1"/>
    </xf>
    <xf numFmtId="176" fontId="6" fillId="2" borderId="1" xfId="0" quotePrefix="1" applyNumberFormat="1" applyFont="1" applyFill="1" applyBorder="1" applyAlignment="1">
      <alignment horizontal="center" vertical="center" wrapText="1"/>
    </xf>
    <xf numFmtId="176" fontId="8" fillId="2" borderId="1" xfId="0" quotePrefix="1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176" fontId="6" fillId="2" borderId="4" xfId="0" quotePrefix="1" applyNumberFormat="1" applyFont="1" applyFill="1" applyBorder="1" applyAlignment="1">
      <alignment horizontal="center" vertical="center" wrapText="1"/>
    </xf>
    <xf numFmtId="176" fontId="6" fillId="2" borderId="2" xfId="0" quotePrefix="1" applyNumberFormat="1" applyFont="1" applyFill="1" applyBorder="1" applyAlignment="1">
      <alignment horizontal="center" vertical="center" wrapText="1"/>
    </xf>
    <xf numFmtId="183" fontId="6" fillId="2" borderId="4" xfId="0" applyNumberFormat="1" applyFont="1" applyFill="1" applyBorder="1" applyAlignment="1">
      <alignment horizontal="right" wrapText="1"/>
    </xf>
    <xf numFmtId="183" fontId="10" fillId="2" borderId="4" xfId="0" applyNumberFormat="1" applyFont="1" applyFill="1" applyBorder="1" applyAlignment="1">
      <alignment horizontal="right" wrapText="1"/>
    </xf>
    <xf numFmtId="181" fontId="6" fillId="2" borderId="2" xfId="0" applyNumberFormat="1" applyFont="1" applyFill="1" applyBorder="1" applyAlignment="1">
      <alignment horizontal="right" wrapText="1"/>
    </xf>
    <xf numFmtId="181" fontId="6" fillId="2" borderId="1" xfId="0" applyNumberFormat="1" applyFont="1" applyFill="1" applyBorder="1" applyAlignment="1">
      <alignment wrapText="1"/>
    </xf>
    <xf numFmtId="0" fontId="15" fillId="2" borderId="0" xfId="0" quotePrefix="1" applyFont="1" applyFill="1" applyAlignment="1">
      <alignment horizontal="left"/>
    </xf>
    <xf numFmtId="176" fontId="8" fillId="3" borderId="1" xfId="0" quotePrefix="1" applyNumberFormat="1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wrapText="1"/>
    </xf>
    <xf numFmtId="14" fontId="6" fillId="2" borderId="1" xfId="0" applyNumberFormat="1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180" fontId="6" fillId="2" borderId="2" xfId="0" applyNumberFormat="1" applyFont="1" applyFill="1" applyBorder="1" applyAlignment="1">
      <alignment horizontal="right" wrapText="1"/>
    </xf>
    <xf numFmtId="181" fontId="12" fillId="2" borderId="1" xfId="0" applyNumberFormat="1" applyFont="1" applyFill="1" applyBorder="1" applyAlignment="1">
      <alignment wrapText="1"/>
    </xf>
    <xf numFmtId="181" fontId="6" fillId="3" borderId="5" xfId="0" applyNumberFormat="1" applyFont="1" applyFill="1" applyBorder="1" applyAlignment="1">
      <alignment horizontal="right" wrapText="1"/>
    </xf>
    <xf numFmtId="181" fontId="6" fillId="3" borderId="5" xfId="0" applyNumberFormat="1" applyFont="1" applyFill="1" applyBorder="1" applyAlignment="1">
      <alignment wrapText="1"/>
    </xf>
    <xf numFmtId="179" fontId="6" fillId="2" borderId="1" xfId="0" applyNumberFormat="1" applyFont="1" applyFill="1" applyBorder="1" applyAlignment="1">
      <alignment wrapText="1"/>
    </xf>
    <xf numFmtId="176" fontId="8" fillId="2" borderId="2" xfId="0" quotePrefix="1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176" fontId="8" fillId="2" borderId="1" xfId="0" applyNumberFormat="1" applyFont="1" applyFill="1" applyBorder="1" applyAlignment="1">
      <alignment horizontal="center" vertical="center"/>
    </xf>
    <xf numFmtId="183" fontId="6" fillId="3" borderId="1" xfId="0" applyNumberFormat="1" applyFont="1" applyFill="1" applyBorder="1" applyAlignment="1">
      <alignment horizontal="right" wrapText="1"/>
    </xf>
    <xf numFmtId="183" fontId="6" fillId="3" borderId="1" xfId="0" applyNumberFormat="1" applyFont="1" applyFill="1" applyBorder="1" applyAlignment="1">
      <alignment wrapText="1"/>
    </xf>
    <xf numFmtId="183" fontId="8" fillId="3" borderId="1" xfId="0" applyNumberFormat="1" applyFont="1" applyFill="1" applyBorder="1" applyAlignment="1">
      <alignment wrapText="1"/>
    </xf>
    <xf numFmtId="176" fontId="8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181" fontId="6" fillId="2" borderId="1" xfId="0" applyNumberFormat="1" applyFont="1" applyFill="1" applyBorder="1" applyAlignment="1">
      <alignment horizontal="center" wrapText="1"/>
    </xf>
    <xf numFmtId="181" fontId="10" fillId="2" borderId="1" xfId="0" applyNumberFormat="1" applyFont="1" applyFill="1" applyBorder="1" applyAlignment="1">
      <alignment horizontal="right" wrapText="1"/>
    </xf>
    <xf numFmtId="185" fontId="6" fillId="2" borderId="1" xfId="0" applyNumberFormat="1" applyFont="1" applyFill="1" applyBorder="1" applyAlignment="1">
      <alignment wrapText="1"/>
    </xf>
    <xf numFmtId="184" fontId="6" fillId="2" borderId="1" xfId="0" applyNumberFormat="1" applyFont="1" applyFill="1" applyBorder="1" applyAlignment="1">
      <alignment wrapText="1"/>
    </xf>
    <xf numFmtId="186" fontId="6" fillId="2" borderId="1" xfId="0" applyNumberFormat="1" applyFont="1" applyFill="1" applyBorder="1" applyAlignment="1">
      <alignment wrapText="1"/>
    </xf>
    <xf numFmtId="187" fontId="6" fillId="2" borderId="1" xfId="0" applyNumberFormat="1" applyFont="1" applyFill="1" applyBorder="1" applyAlignment="1">
      <alignment wrapText="1"/>
    </xf>
    <xf numFmtId="189" fontId="6" fillId="2" borderId="1" xfId="0" applyNumberFormat="1" applyFont="1" applyFill="1" applyBorder="1" applyAlignment="1">
      <alignment wrapText="1"/>
    </xf>
    <xf numFmtId="176" fontId="8" fillId="2" borderId="4" xfId="0" quotePrefix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right" wrapText="1"/>
    </xf>
    <xf numFmtId="189" fontId="8" fillId="2" borderId="7" xfId="0" applyNumberFormat="1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181" fontId="8" fillId="2" borderId="7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176" fontId="8" fillId="3" borderId="5" xfId="0" quotePrefix="1" applyNumberFormat="1" applyFont="1" applyFill="1" applyBorder="1" applyAlignment="1">
      <alignment horizontal="center" vertical="center" wrapText="1"/>
    </xf>
    <xf numFmtId="180" fontId="6" fillId="2" borderId="4" xfId="0" applyNumberFormat="1" applyFont="1" applyFill="1" applyBorder="1" applyAlignment="1">
      <alignment horizontal="right" wrapText="1"/>
    </xf>
    <xf numFmtId="181" fontId="6" fillId="2" borderId="4" xfId="0" applyNumberFormat="1" applyFont="1" applyFill="1" applyBorder="1" applyAlignment="1">
      <alignment horizontal="right" wrapText="1"/>
    </xf>
    <xf numFmtId="183" fontId="8" fillId="3" borderId="5" xfId="0" applyNumberFormat="1" applyFont="1" applyFill="1" applyBorder="1" applyAlignment="1">
      <alignment wrapText="1"/>
    </xf>
    <xf numFmtId="183" fontId="6" fillId="3" borderId="5" xfId="0" applyNumberFormat="1" applyFont="1" applyFill="1" applyBorder="1" applyAlignment="1">
      <alignment wrapText="1"/>
    </xf>
    <xf numFmtId="181" fontId="8" fillId="2" borderId="6" xfId="0" applyNumberFormat="1" applyFont="1" applyFill="1" applyBorder="1" applyAlignment="1">
      <alignment horizontal="right" wrapText="1"/>
    </xf>
    <xf numFmtId="188" fontId="8" fillId="2" borderId="7" xfId="0" applyNumberFormat="1" applyFont="1" applyFill="1" applyBorder="1" applyAlignment="1">
      <alignment wrapText="1"/>
    </xf>
    <xf numFmtId="183" fontId="8" fillId="3" borderId="7" xfId="0" applyNumberFormat="1" applyFont="1" applyFill="1" applyBorder="1" applyAlignment="1">
      <alignment wrapText="1"/>
    </xf>
    <xf numFmtId="183" fontId="8" fillId="3" borderId="8" xfId="0" applyNumberFormat="1" applyFont="1" applyFill="1" applyBorder="1" applyAlignment="1">
      <alignment wrapText="1"/>
    </xf>
    <xf numFmtId="181" fontId="8" fillId="2" borderId="11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/>
    </xf>
    <xf numFmtId="0" fontId="19" fillId="2" borderId="1" xfId="0" quotePrefix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6" fillId="2" borderId="0" xfId="0" quotePrefix="1" applyFont="1" applyFill="1" applyAlignment="1">
      <alignment horizontal="left"/>
    </xf>
    <xf numFmtId="0" fontId="27" fillId="2" borderId="0" xfId="0" applyFont="1" applyFill="1" applyAlignment="1">
      <alignment horizontal="center"/>
    </xf>
    <xf numFmtId="14" fontId="27" fillId="2" borderId="0" xfId="0" applyNumberFormat="1" applyFont="1" applyFill="1" applyAlignment="1">
      <alignment horizontal="right"/>
    </xf>
    <xf numFmtId="176" fontId="27" fillId="2" borderId="1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176" fontId="27" fillId="2" borderId="1" xfId="0" quotePrefix="1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76" fontId="26" fillId="2" borderId="1" xfId="0" quotePrefix="1" applyNumberFormat="1" applyFont="1" applyFill="1" applyBorder="1" applyAlignment="1">
      <alignment horizontal="center" vertical="center" wrapText="1"/>
    </xf>
    <xf numFmtId="176" fontId="31" fillId="2" borderId="1" xfId="0" quotePrefix="1" applyNumberFormat="1" applyFont="1" applyFill="1" applyBorder="1" applyAlignment="1">
      <alignment horizontal="center" vertical="center" wrapText="1"/>
    </xf>
    <xf numFmtId="176" fontId="26" fillId="2" borderId="1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/>
    </xf>
    <xf numFmtId="14" fontId="27" fillId="2" borderId="1" xfId="0" applyNumberFormat="1" applyFont="1" applyFill="1" applyBorder="1" applyAlignment="1">
      <alignment horizontal="left"/>
    </xf>
    <xf numFmtId="180" fontId="27" fillId="2" borderId="1" xfId="0" applyNumberFormat="1" applyFont="1" applyFill="1" applyBorder="1" applyAlignment="1">
      <alignment vertical="center" wrapText="1"/>
    </xf>
    <xf numFmtId="183" fontId="27" fillId="2" borderId="1" xfId="0" applyNumberFormat="1" applyFont="1" applyFill="1" applyBorder="1" applyAlignment="1">
      <alignment vertical="center" wrapText="1"/>
    </xf>
    <xf numFmtId="182" fontId="27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181" fontId="27" fillId="2" borderId="1" xfId="0" applyNumberFormat="1" applyFont="1" applyFill="1" applyBorder="1" applyAlignment="1">
      <alignment vertical="center" wrapText="1"/>
    </xf>
    <xf numFmtId="179" fontId="27" fillId="2" borderId="1" xfId="0" applyNumberFormat="1" applyFont="1" applyFill="1" applyBorder="1" applyAlignment="1">
      <alignment vertical="center" wrapText="1"/>
    </xf>
    <xf numFmtId="181" fontId="27" fillId="0" borderId="1" xfId="0" applyNumberFormat="1" applyFont="1" applyFill="1" applyBorder="1" applyAlignment="1">
      <alignment vertical="center" wrapText="1"/>
    </xf>
    <xf numFmtId="182" fontId="32" fillId="2" borderId="1" xfId="0" applyNumberFormat="1" applyFont="1" applyFill="1" applyBorder="1" applyAlignment="1">
      <alignment vertical="center" wrapText="1"/>
    </xf>
    <xf numFmtId="183" fontId="32" fillId="2" borderId="1" xfId="0" applyNumberFormat="1" applyFont="1" applyFill="1" applyBorder="1" applyAlignment="1">
      <alignment vertical="center" wrapText="1"/>
    </xf>
    <xf numFmtId="181" fontId="32" fillId="2" borderId="1" xfId="0" applyNumberFormat="1" applyFont="1" applyFill="1" applyBorder="1" applyAlignment="1">
      <alignment vertical="center" wrapText="1"/>
    </xf>
    <xf numFmtId="185" fontId="27" fillId="2" borderId="1" xfId="0" applyNumberFormat="1" applyFont="1" applyFill="1" applyBorder="1" applyAlignment="1">
      <alignment vertical="center" wrapText="1"/>
    </xf>
    <xf numFmtId="184" fontId="27" fillId="2" borderId="1" xfId="0" applyNumberFormat="1" applyFont="1" applyFill="1" applyBorder="1" applyAlignment="1">
      <alignment vertical="center" wrapText="1"/>
    </xf>
    <xf numFmtId="186" fontId="27" fillId="2" borderId="1" xfId="0" applyNumberFormat="1" applyFont="1" applyFill="1" applyBorder="1" applyAlignment="1">
      <alignment vertical="center" wrapText="1"/>
    </xf>
    <xf numFmtId="181" fontId="27" fillId="2" borderId="1" xfId="0" applyNumberFormat="1" applyFont="1" applyFill="1" applyBorder="1" applyAlignment="1">
      <alignment horizontal="right" wrapText="1"/>
    </xf>
    <xf numFmtId="195" fontId="27" fillId="2" borderId="1" xfId="0" applyNumberFormat="1" applyFont="1" applyFill="1" applyBorder="1" applyAlignment="1">
      <alignment horizontal="right" wrapText="1"/>
    </xf>
    <xf numFmtId="183" fontId="27" fillId="0" borderId="1" xfId="0" applyNumberFormat="1" applyFont="1" applyFill="1" applyBorder="1" applyAlignment="1">
      <alignment vertical="center" wrapText="1"/>
    </xf>
    <xf numFmtId="183" fontId="26" fillId="2" borderId="1" xfId="0" applyNumberFormat="1" applyFont="1" applyFill="1" applyBorder="1" applyAlignment="1">
      <alignment vertical="center" wrapText="1"/>
    </xf>
    <xf numFmtId="181" fontId="33" fillId="2" borderId="1" xfId="0" applyNumberFormat="1" applyFont="1" applyFill="1" applyBorder="1" applyAlignment="1">
      <alignment vertical="center" wrapText="1"/>
    </xf>
    <xf numFmtId="187" fontId="27" fillId="2" borderId="1" xfId="0" applyNumberFormat="1" applyFont="1" applyFill="1" applyBorder="1" applyAlignment="1">
      <alignment vertical="center" wrapText="1"/>
    </xf>
    <xf numFmtId="181" fontId="26" fillId="2" borderId="1" xfId="0" applyNumberFormat="1" applyFont="1" applyFill="1" applyBorder="1" applyAlignment="1">
      <alignment vertical="center" wrapText="1"/>
    </xf>
    <xf numFmtId="189" fontId="27" fillId="2" borderId="1" xfId="0" applyNumberFormat="1" applyFont="1" applyFill="1" applyBorder="1" applyAlignment="1">
      <alignment vertical="center" wrapText="1"/>
    </xf>
    <xf numFmtId="188" fontId="27" fillId="2" borderId="1" xfId="0" applyNumberFormat="1" applyFont="1" applyFill="1" applyBorder="1" applyAlignment="1">
      <alignment vertical="center" wrapText="1"/>
    </xf>
    <xf numFmtId="0" fontId="26" fillId="2" borderId="0" xfId="0" applyFont="1" applyFill="1" applyAlignment="1">
      <alignment horizontal="center"/>
    </xf>
    <xf numFmtId="190" fontId="27" fillId="2" borderId="1" xfId="0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/>
    </xf>
    <xf numFmtId="14" fontId="27" fillId="2" borderId="1" xfId="0" applyNumberFormat="1" applyFont="1" applyFill="1" applyBorder="1" applyAlignment="1">
      <alignment horizontal="left" vertical="center"/>
    </xf>
    <xf numFmtId="192" fontId="27" fillId="2" borderId="1" xfId="0" applyNumberFormat="1" applyFont="1" applyFill="1" applyBorder="1" applyAlignment="1">
      <alignment vertical="center"/>
    </xf>
    <xf numFmtId="14" fontId="27" fillId="0" borderId="1" xfId="0" applyNumberFormat="1" applyFont="1" applyFill="1" applyBorder="1" applyAlignment="1">
      <alignment horizontal="left"/>
    </xf>
    <xf numFmtId="182" fontId="27" fillId="0" borderId="1" xfId="0" applyNumberFormat="1" applyFont="1" applyFill="1" applyBorder="1" applyAlignment="1">
      <alignment vertical="center" wrapText="1"/>
    </xf>
    <xf numFmtId="190" fontId="27" fillId="0" borderId="1" xfId="0" applyNumberFormat="1" applyFont="1" applyFill="1" applyBorder="1" applyAlignment="1">
      <alignment vertical="center" wrapText="1"/>
    </xf>
    <xf numFmtId="190" fontId="34" fillId="2" borderId="1" xfId="0" applyNumberFormat="1" applyFont="1" applyFill="1" applyBorder="1" applyAlignment="1">
      <alignment vertical="center" wrapText="1"/>
    </xf>
    <xf numFmtId="182" fontId="34" fillId="2" borderId="1" xfId="0" applyNumberFormat="1" applyFont="1" applyFill="1" applyBorder="1" applyAlignment="1">
      <alignment vertical="center" wrapText="1"/>
    </xf>
    <xf numFmtId="181" fontId="34" fillId="2" borderId="1" xfId="0" applyNumberFormat="1" applyFont="1" applyFill="1" applyBorder="1" applyAlignment="1">
      <alignment vertical="center" wrapText="1"/>
    </xf>
    <xf numFmtId="181" fontId="27" fillId="2" borderId="1" xfId="0" applyNumberFormat="1" applyFont="1" applyFill="1" applyBorder="1" applyAlignment="1">
      <alignment horizontal="center" wrapText="1"/>
    </xf>
    <xf numFmtId="14" fontId="26" fillId="2" borderId="1" xfId="0" applyNumberFormat="1" applyFont="1" applyFill="1" applyBorder="1" applyAlignment="1">
      <alignment horizontal="left"/>
    </xf>
    <xf numFmtId="193" fontId="27" fillId="2" borderId="1" xfId="0" applyNumberFormat="1" applyFont="1" applyFill="1" applyBorder="1" applyAlignment="1">
      <alignment vertical="center"/>
    </xf>
    <xf numFmtId="0" fontId="27" fillId="2" borderId="0" xfId="0" applyFont="1" applyFill="1" applyAlignment="1">
      <alignment horizontal="right"/>
    </xf>
    <xf numFmtId="194" fontId="27" fillId="2" borderId="1" xfId="0" applyNumberFormat="1" applyFont="1" applyFill="1" applyBorder="1" applyAlignment="1">
      <alignment vertical="center"/>
    </xf>
    <xf numFmtId="183" fontId="27" fillId="2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right" vertical="center"/>
    </xf>
    <xf numFmtId="195" fontId="27" fillId="2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right"/>
    </xf>
    <xf numFmtId="183" fontId="27" fillId="2" borderId="1" xfId="0" applyNumberFormat="1" applyFont="1" applyFill="1" applyBorder="1" applyAlignment="1">
      <alignment horizontal="right" wrapText="1"/>
    </xf>
    <xf numFmtId="178" fontId="27" fillId="2" borderId="1" xfId="0" applyNumberFormat="1" applyFont="1" applyFill="1" applyBorder="1" applyAlignment="1">
      <alignment horizontal="right" wrapText="1"/>
    </xf>
    <xf numFmtId="196" fontId="27" fillId="2" borderId="1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5" fillId="2" borderId="3" xfId="0" quotePrefix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9" fillId="2" borderId="0" xfId="0" quotePrefix="1" applyFont="1" applyFill="1" applyAlignment="1">
      <alignment horizontal="left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19" fillId="2" borderId="1" xfId="0" quotePrefix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left"/>
    </xf>
    <xf numFmtId="181" fontId="5" fillId="2" borderId="1" xfId="0" applyNumberFormat="1" applyFont="1" applyFill="1" applyBorder="1" applyAlignment="1">
      <alignment vertical="center" wrapText="1"/>
    </xf>
    <xf numFmtId="181" fontId="5" fillId="2" borderId="1" xfId="0" applyNumberFormat="1" applyFont="1" applyFill="1" applyBorder="1" applyAlignment="1">
      <alignment horizontal="right" wrapText="1"/>
    </xf>
    <xf numFmtId="183" fontId="5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/>
    </xf>
    <xf numFmtId="183" fontId="5" fillId="2" borderId="1" xfId="0" applyNumberFormat="1" applyFont="1" applyFill="1" applyBorder="1" applyAlignment="1">
      <alignment horizontal="right" wrapText="1"/>
    </xf>
    <xf numFmtId="181" fontId="5" fillId="2" borderId="1" xfId="0" applyNumberFormat="1" applyFont="1" applyFill="1" applyBorder="1" applyAlignment="1">
      <alignment wrapText="1"/>
    </xf>
    <xf numFmtId="181" fontId="5" fillId="0" borderId="1" xfId="0" applyNumberFormat="1" applyFont="1" applyFill="1" applyBorder="1" applyAlignment="1">
      <alignment wrapText="1"/>
    </xf>
    <xf numFmtId="188" fontId="5" fillId="2" borderId="1" xfId="0" applyNumberFormat="1" applyFont="1" applyFill="1" applyBorder="1" applyAlignment="1">
      <alignment horizontal="right"/>
    </xf>
    <xf numFmtId="198" fontId="5" fillId="2" borderId="1" xfId="0" applyNumberFormat="1" applyFont="1" applyFill="1" applyBorder="1" applyAlignment="1">
      <alignment horizontal="right"/>
    </xf>
    <xf numFmtId="181" fontId="5" fillId="2" borderId="1" xfId="0" applyNumberFormat="1" applyFont="1" applyFill="1" applyBorder="1" applyAlignment="1">
      <alignment horizontal="right"/>
    </xf>
    <xf numFmtId="217" fontId="5" fillId="2" borderId="1" xfId="0" applyNumberFormat="1" applyFont="1" applyFill="1" applyBorder="1" applyAlignment="1">
      <alignment horizontal="right" wrapText="1"/>
    </xf>
    <xf numFmtId="233" fontId="5" fillId="2" borderId="1" xfId="0" applyNumberFormat="1" applyFont="1" applyFill="1" applyBorder="1" applyAlignment="1">
      <alignment horizontal="right"/>
    </xf>
    <xf numFmtId="237" fontId="5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237" fontId="5" fillId="2" borderId="1" xfId="0" applyNumberFormat="1" applyFont="1" applyFill="1" applyBorder="1" applyAlignment="1"/>
    <xf numFmtId="1" fontId="5" fillId="2" borderId="0" xfId="0" applyNumberFormat="1" applyFont="1" applyFill="1" applyAlignment="1">
      <alignment horizontal="right"/>
    </xf>
    <xf numFmtId="1" fontId="5" fillId="2" borderId="1" xfId="0" applyNumberFormat="1" applyFont="1" applyFill="1" applyBorder="1" applyAlignment="1">
      <alignment horizontal="right" wrapText="1"/>
    </xf>
    <xf numFmtId="237" fontId="39" fillId="2" borderId="1" xfId="0" applyNumberFormat="1" applyFont="1" applyFill="1" applyBorder="1" applyAlignment="1">
      <alignment horizontal="right"/>
    </xf>
    <xf numFmtId="237" fontId="39" fillId="2" borderId="1" xfId="0" applyNumberFormat="1" applyFont="1" applyFill="1" applyBorder="1" applyAlignment="1"/>
    <xf numFmtId="14" fontId="5" fillId="5" borderId="1" xfId="0" applyNumberFormat="1" applyFont="1" applyFill="1" applyBorder="1" applyAlignment="1">
      <alignment horizontal="left"/>
    </xf>
    <xf numFmtId="1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237" fontId="5" fillId="5" borderId="1" xfId="0" applyNumberFormat="1" applyFont="1" applyFill="1" applyBorder="1" applyAlignment="1">
      <alignment horizontal="right"/>
    </xf>
    <xf numFmtId="181" fontId="5" fillId="5" borderId="1" xfId="0" applyNumberFormat="1" applyFont="1" applyFill="1" applyBorder="1" applyAlignment="1">
      <alignment horizontal="right" wrapText="1"/>
    </xf>
    <xf numFmtId="181" fontId="5" fillId="5" borderId="1" xfId="0" applyNumberFormat="1" applyFont="1" applyFill="1" applyBorder="1" applyAlignment="1">
      <alignment wrapText="1"/>
    </xf>
    <xf numFmtId="183" fontId="5" fillId="5" borderId="1" xfId="0" applyNumberFormat="1" applyFont="1" applyFill="1" applyBorder="1" applyAlignment="1">
      <alignment horizontal="right" wrapText="1"/>
    </xf>
    <xf numFmtId="237" fontId="5" fillId="5" borderId="1" xfId="0" applyNumberFormat="1" applyFont="1" applyFill="1" applyBorder="1" applyAlignment="1"/>
    <xf numFmtId="237" fontId="5" fillId="5" borderId="0" xfId="0" applyNumberFormat="1" applyFont="1" applyFill="1" applyAlignment="1"/>
    <xf numFmtId="217" fontId="5" fillId="5" borderId="1" xfId="0" applyNumberFormat="1" applyFont="1" applyFill="1" applyBorder="1" applyAlignment="1">
      <alignment horizontal="right" wrapText="1"/>
    </xf>
    <xf numFmtId="181" fontId="5" fillId="5" borderId="1" xfId="0" applyNumberFormat="1" applyFont="1" applyFill="1" applyBorder="1" applyAlignment="1">
      <alignment vertical="center" wrapText="1"/>
    </xf>
    <xf numFmtId="1" fontId="5" fillId="5" borderId="0" xfId="0" applyNumberFormat="1" applyFont="1" applyFill="1" applyAlignment="1">
      <alignment horizontal="right"/>
    </xf>
    <xf numFmtId="183" fontId="5" fillId="5" borderId="1" xfId="0" applyNumberFormat="1" applyFont="1" applyFill="1" applyBorder="1" applyAlignment="1">
      <alignment vertical="center" wrapText="1"/>
    </xf>
    <xf numFmtId="176" fontId="19" fillId="4" borderId="1" xfId="0" quotePrefix="1" applyNumberFormat="1" applyFont="1" applyFill="1" applyBorder="1" applyAlignment="1">
      <alignment horizontal="center" vertical="center"/>
    </xf>
    <xf numFmtId="176" fontId="19" fillId="2" borderId="2" xfId="0" quotePrefix="1" applyNumberFormat="1" applyFont="1" applyFill="1" applyBorder="1" applyAlignment="1">
      <alignment horizontal="center" vertical="center"/>
    </xf>
    <xf numFmtId="176" fontId="19" fillId="2" borderId="13" xfId="0" quotePrefix="1" applyNumberFormat="1" applyFont="1" applyFill="1" applyBorder="1" applyAlignment="1">
      <alignment horizontal="center" vertical="center"/>
    </xf>
    <xf numFmtId="176" fontId="19" fillId="2" borderId="3" xfId="0" quotePrefix="1" applyNumberFormat="1" applyFont="1" applyFill="1" applyBorder="1" applyAlignment="1">
      <alignment horizontal="center" vertical="center"/>
    </xf>
    <xf numFmtId="176" fontId="19" fillId="3" borderId="2" xfId="0" quotePrefix="1" applyNumberFormat="1" applyFont="1" applyFill="1" applyBorder="1" applyAlignment="1">
      <alignment horizontal="center" vertical="center"/>
    </xf>
    <xf numFmtId="176" fontId="19" fillId="3" borderId="13" xfId="0" applyNumberFormat="1" applyFont="1" applyFill="1" applyBorder="1" applyAlignment="1">
      <alignment horizontal="center" vertical="center"/>
    </xf>
    <xf numFmtId="176" fontId="19" fillId="3" borderId="3" xfId="0" applyNumberFormat="1" applyFont="1" applyFill="1" applyBorder="1" applyAlignment="1">
      <alignment horizontal="center" vertical="center"/>
    </xf>
    <xf numFmtId="176" fontId="8" fillId="2" borderId="9" xfId="0" quotePrefix="1" applyNumberFormat="1" applyFont="1" applyFill="1" applyBorder="1" applyAlignment="1">
      <alignment horizontal="center" vertical="center" wrapText="1"/>
    </xf>
    <xf numFmtId="176" fontId="8" fillId="2" borderId="10" xfId="0" quotePrefix="1" applyNumberFormat="1" applyFont="1" applyFill="1" applyBorder="1" applyAlignment="1">
      <alignment horizontal="center" vertical="center" wrapText="1"/>
    </xf>
    <xf numFmtId="176" fontId="8" fillId="2" borderId="12" xfId="0" quotePrefix="1" applyNumberFormat="1" applyFont="1" applyFill="1" applyBorder="1" applyAlignment="1">
      <alignment horizontal="center" vertical="center" wrapText="1"/>
    </xf>
    <xf numFmtId="176" fontId="26" fillId="2" borderId="2" xfId="0" quotePrefix="1" applyNumberFormat="1" applyFont="1" applyFill="1" applyBorder="1" applyAlignment="1">
      <alignment horizontal="center" vertical="center"/>
    </xf>
    <xf numFmtId="176" fontId="26" fillId="2" borderId="13" xfId="0" quotePrefix="1" applyNumberFormat="1" applyFont="1" applyFill="1" applyBorder="1" applyAlignment="1">
      <alignment horizontal="center" vertical="center"/>
    </xf>
    <xf numFmtId="176" fontId="26" fillId="2" borderId="3" xfId="0" quotePrefix="1" applyNumberFormat="1" applyFont="1" applyFill="1" applyBorder="1" applyAlignment="1">
      <alignment horizontal="center" vertical="center"/>
    </xf>
    <xf numFmtId="176" fontId="26" fillId="2" borderId="1" xfId="0" quotePrefix="1" applyNumberFormat="1" applyFont="1" applyFill="1" applyBorder="1" applyAlignment="1">
      <alignment horizontal="center" vertical="center"/>
    </xf>
    <xf numFmtId="176" fontId="26" fillId="3" borderId="2" xfId="0" quotePrefix="1" applyNumberFormat="1" applyFont="1" applyFill="1" applyBorder="1" applyAlignment="1">
      <alignment horizontal="center" vertical="center" wrapText="1"/>
    </xf>
    <xf numFmtId="176" fontId="26" fillId="3" borderId="13" xfId="0" quotePrefix="1" applyNumberFormat="1" applyFont="1" applyFill="1" applyBorder="1" applyAlignment="1">
      <alignment horizontal="center" vertical="center" wrapText="1"/>
    </xf>
    <xf numFmtId="176" fontId="26" fillId="3" borderId="3" xfId="0" quotePrefix="1" applyNumberFormat="1" applyFont="1" applyFill="1" applyBorder="1" applyAlignment="1">
      <alignment horizontal="center" vertical="center" wrapText="1"/>
    </xf>
    <xf numFmtId="176" fontId="26" fillId="3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</cellXfs>
  <cellStyles count="8">
    <cellStyle name="一般" xfId="0" builtinId="0"/>
    <cellStyle name="一般 14" xfId="1"/>
    <cellStyle name="一般 2" xfId="2"/>
    <cellStyle name="一般 2 2" xfId="3"/>
    <cellStyle name="一般 3" xfId="5"/>
    <cellStyle name="一般 4" xfId="4"/>
    <cellStyle name="千分位 2" xfId="6"/>
    <cellStyle name="百分比 2" xfId="7"/>
  </cellStyles>
  <dxfs count="1"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data!#REF!</c:f>
              <c:numCache>
                <c:formatCode>m/d/yyyy</c:formatCode>
                <c:ptCount val="73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</c:numCache>
            </c:numRef>
          </c:cat>
          <c:val>
            <c:numRef>
              <c:f>'T-76230A操作資料'!#REF!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'T-76230A操作資料'!#REF!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32248"/>
        <c:axId val="190725584"/>
      </c:lineChart>
      <c:dateAx>
        <c:axId val="190732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90725584"/>
        <c:crosses val="autoZero"/>
        <c:auto val="1"/>
        <c:lblOffset val="100"/>
        <c:baseTimeUnit val="days"/>
      </c:dateAx>
      <c:valAx>
        <c:axId val="19072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732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'[1]T-76230A操作資料'!$S$4</c:f>
              <c:strCache>
                <c:ptCount val="1"/>
              </c:strCache>
            </c:strRef>
          </c:tx>
          <c:cat>
            <c:numRef>
              <c:f>'[1]T-76230A操作資料'!$B$28:$B$98</c:f>
              <c:numCache>
                <c:formatCode>General</c:formatCode>
                <c:ptCount val="71"/>
                <c:pt idx="0">
                  <c:v>43518</c:v>
                </c:pt>
                <c:pt idx="1">
                  <c:v>43519</c:v>
                </c:pt>
                <c:pt idx="2">
                  <c:v>43520</c:v>
                </c:pt>
                <c:pt idx="3">
                  <c:v>43521</c:v>
                </c:pt>
                <c:pt idx="4">
                  <c:v>43522</c:v>
                </c:pt>
                <c:pt idx="5">
                  <c:v>43523</c:v>
                </c:pt>
                <c:pt idx="6">
                  <c:v>43524</c:v>
                </c:pt>
                <c:pt idx="7">
                  <c:v>43525</c:v>
                </c:pt>
                <c:pt idx="8">
                  <c:v>43526</c:v>
                </c:pt>
                <c:pt idx="9">
                  <c:v>43527</c:v>
                </c:pt>
                <c:pt idx="10">
                  <c:v>43528</c:v>
                </c:pt>
                <c:pt idx="11">
                  <c:v>43529</c:v>
                </c:pt>
                <c:pt idx="12">
                  <c:v>43530</c:v>
                </c:pt>
                <c:pt idx="13">
                  <c:v>43531</c:v>
                </c:pt>
                <c:pt idx="14">
                  <c:v>43532</c:v>
                </c:pt>
                <c:pt idx="15">
                  <c:v>43533</c:v>
                </c:pt>
                <c:pt idx="16">
                  <c:v>43534</c:v>
                </c:pt>
                <c:pt idx="17">
                  <c:v>43535</c:v>
                </c:pt>
                <c:pt idx="18">
                  <c:v>43536</c:v>
                </c:pt>
                <c:pt idx="19">
                  <c:v>43537</c:v>
                </c:pt>
                <c:pt idx="20">
                  <c:v>43538</c:v>
                </c:pt>
                <c:pt idx="21">
                  <c:v>43539</c:v>
                </c:pt>
                <c:pt idx="22">
                  <c:v>43540</c:v>
                </c:pt>
                <c:pt idx="23">
                  <c:v>43541</c:v>
                </c:pt>
                <c:pt idx="24">
                  <c:v>43542</c:v>
                </c:pt>
                <c:pt idx="25">
                  <c:v>43543</c:v>
                </c:pt>
                <c:pt idx="26">
                  <c:v>43544</c:v>
                </c:pt>
                <c:pt idx="27">
                  <c:v>43545</c:v>
                </c:pt>
                <c:pt idx="28">
                  <c:v>43546</c:v>
                </c:pt>
                <c:pt idx="29">
                  <c:v>43547</c:v>
                </c:pt>
                <c:pt idx="30">
                  <c:v>43548</c:v>
                </c:pt>
                <c:pt idx="31">
                  <c:v>43549</c:v>
                </c:pt>
                <c:pt idx="32">
                  <c:v>43550</c:v>
                </c:pt>
                <c:pt idx="33">
                  <c:v>43551</c:v>
                </c:pt>
                <c:pt idx="34">
                  <c:v>43552</c:v>
                </c:pt>
                <c:pt idx="35">
                  <c:v>43553</c:v>
                </c:pt>
                <c:pt idx="36">
                  <c:v>43554</c:v>
                </c:pt>
                <c:pt idx="37">
                  <c:v>43555</c:v>
                </c:pt>
                <c:pt idx="38">
                  <c:v>43556</c:v>
                </c:pt>
                <c:pt idx="39">
                  <c:v>43557</c:v>
                </c:pt>
                <c:pt idx="40">
                  <c:v>43558</c:v>
                </c:pt>
                <c:pt idx="41">
                  <c:v>43559</c:v>
                </c:pt>
                <c:pt idx="42">
                  <c:v>43560</c:v>
                </c:pt>
                <c:pt idx="43">
                  <c:v>43561</c:v>
                </c:pt>
                <c:pt idx="44">
                  <c:v>43562</c:v>
                </c:pt>
                <c:pt idx="45">
                  <c:v>43563</c:v>
                </c:pt>
                <c:pt idx="46">
                  <c:v>43564</c:v>
                </c:pt>
                <c:pt idx="47">
                  <c:v>43565</c:v>
                </c:pt>
                <c:pt idx="48">
                  <c:v>43566</c:v>
                </c:pt>
                <c:pt idx="49">
                  <c:v>43567</c:v>
                </c:pt>
                <c:pt idx="50">
                  <c:v>43568</c:v>
                </c:pt>
                <c:pt idx="51">
                  <c:v>43569</c:v>
                </c:pt>
                <c:pt idx="52">
                  <c:v>43570</c:v>
                </c:pt>
                <c:pt idx="53">
                  <c:v>43571</c:v>
                </c:pt>
                <c:pt idx="54">
                  <c:v>43572</c:v>
                </c:pt>
                <c:pt idx="55">
                  <c:v>43573</c:v>
                </c:pt>
                <c:pt idx="56">
                  <c:v>43574</c:v>
                </c:pt>
                <c:pt idx="57">
                  <c:v>43575</c:v>
                </c:pt>
                <c:pt idx="58">
                  <c:v>43576</c:v>
                </c:pt>
                <c:pt idx="59">
                  <c:v>43577</c:v>
                </c:pt>
                <c:pt idx="60">
                  <c:v>43578</c:v>
                </c:pt>
                <c:pt idx="61">
                  <c:v>43579</c:v>
                </c:pt>
                <c:pt idx="62">
                  <c:v>43580</c:v>
                </c:pt>
                <c:pt idx="63">
                  <c:v>43581</c:v>
                </c:pt>
                <c:pt idx="64">
                  <c:v>43582</c:v>
                </c:pt>
                <c:pt idx="65">
                  <c:v>43583</c:v>
                </c:pt>
                <c:pt idx="66">
                  <c:v>43584</c:v>
                </c:pt>
                <c:pt idx="67">
                  <c:v>43585</c:v>
                </c:pt>
                <c:pt idx="68">
                  <c:v>43586</c:v>
                </c:pt>
                <c:pt idx="69">
                  <c:v>43587</c:v>
                </c:pt>
                <c:pt idx="70">
                  <c:v>43588</c:v>
                </c:pt>
              </c:numCache>
            </c:numRef>
          </c:cat>
          <c:val>
            <c:numRef>
              <c:f>'[1]T-76230A操作資料'!$S$28:$S$98</c:f>
              <c:numCache>
                <c:formatCode>General</c:formatCode>
                <c:ptCount val="71"/>
                <c:pt idx="0">
                  <c:v>9.75</c:v>
                </c:pt>
                <c:pt idx="1">
                  <c:v>0</c:v>
                </c:pt>
                <c:pt idx="2">
                  <c:v>0</c:v>
                </c:pt>
                <c:pt idx="3">
                  <c:v>2.1999999999999993</c:v>
                </c:pt>
                <c:pt idx="4">
                  <c:v>0</c:v>
                </c:pt>
                <c:pt idx="5">
                  <c:v>9.9400000000000013</c:v>
                </c:pt>
                <c:pt idx="6">
                  <c:v>0</c:v>
                </c:pt>
                <c:pt idx="7">
                  <c:v>1.740000000000002</c:v>
                </c:pt>
                <c:pt idx="8">
                  <c:v>0</c:v>
                </c:pt>
                <c:pt idx="9">
                  <c:v>0</c:v>
                </c:pt>
                <c:pt idx="10">
                  <c:v>0.5400000000000027</c:v>
                </c:pt>
                <c:pt idx="11">
                  <c:v>0</c:v>
                </c:pt>
                <c:pt idx="12">
                  <c:v>4.3300000000000018</c:v>
                </c:pt>
                <c:pt idx="13">
                  <c:v>0</c:v>
                </c:pt>
                <c:pt idx="14">
                  <c:v>3.629999999999999</c:v>
                </c:pt>
                <c:pt idx="15">
                  <c:v>0</c:v>
                </c:pt>
                <c:pt idx="16">
                  <c:v>0</c:v>
                </c:pt>
                <c:pt idx="17">
                  <c:v>1.3699999999999992</c:v>
                </c:pt>
                <c:pt idx="18">
                  <c:v>0</c:v>
                </c:pt>
                <c:pt idx="19">
                  <c:v>6.5299999999999994</c:v>
                </c:pt>
                <c:pt idx="20">
                  <c:v>0</c:v>
                </c:pt>
                <c:pt idx="21">
                  <c:v>5.2999999999999989</c:v>
                </c:pt>
                <c:pt idx="22">
                  <c:v>0</c:v>
                </c:pt>
                <c:pt idx="23">
                  <c:v>0</c:v>
                </c:pt>
                <c:pt idx="24">
                  <c:v>4.8000000000000007</c:v>
                </c:pt>
                <c:pt idx="25">
                  <c:v>0</c:v>
                </c:pt>
                <c:pt idx="26">
                  <c:v>6.6000000000000014</c:v>
                </c:pt>
                <c:pt idx="27">
                  <c:v>0</c:v>
                </c:pt>
                <c:pt idx="28">
                  <c:v>6.0300000000000011</c:v>
                </c:pt>
                <c:pt idx="29">
                  <c:v>0</c:v>
                </c:pt>
                <c:pt idx="30">
                  <c:v>0</c:v>
                </c:pt>
                <c:pt idx="31">
                  <c:v>2.6799999999999997</c:v>
                </c:pt>
                <c:pt idx="32">
                  <c:v>0</c:v>
                </c:pt>
                <c:pt idx="33">
                  <c:v>5.379999999999999</c:v>
                </c:pt>
                <c:pt idx="34">
                  <c:v>0</c:v>
                </c:pt>
                <c:pt idx="35">
                  <c:v>4.59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3.2600000000000016</c:v>
                </c:pt>
                <c:pt idx="41">
                  <c:v>0</c:v>
                </c:pt>
                <c:pt idx="42">
                  <c:v>4.9700000000000024</c:v>
                </c:pt>
                <c:pt idx="43">
                  <c:v>0</c:v>
                </c:pt>
                <c:pt idx="44">
                  <c:v>0</c:v>
                </c:pt>
                <c:pt idx="45">
                  <c:v>3.41</c:v>
                </c:pt>
                <c:pt idx="46">
                  <c:v>0</c:v>
                </c:pt>
                <c:pt idx="47">
                  <c:v>2.6900000000000013</c:v>
                </c:pt>
                <c:pt idx="48">
                  <c:v>0</c:v>
                </c:pt>
                <c:pt idx="49">
                  <c:v>1.5700000000000003</c:v>
                </c:pt>
                <c:pt idx="50">
                  <c:v>0</c:v>
                </c:pt>
                <c:pt idx="51">
                  <c:v>0</c:v>
                </c:pt>
                <c:pt idx="52">
                  <c:v>2.0700000000000003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4.4000000000000021</c:v>
                </c:pt>
                <c:pt idx="57">
                  <c:v>0</c:v>
                </c:pt>
                <c:pt idx="58">
                  <c:v>0</c:v>
                </c:pt>
                <c:pt idx="59">
                  <c:v>6.8099999999999987</c:v>
                </c:pt>
                <c:pt idx="60">
                  <c:v>0</c:v>
                </c:pt>
                <c:pt idx="61">
                  <c:v>8.9000000000000021</c:v>
                </c:pt>
                <c:pt idx="62">
                  <c:v>0</c:v>
                </c:pt>
                <c:pt idx="63">
                  <c:v>11.600000000000001</c:v>
                </c:pt>
                <c:pt idx="64">
                  <c:v>0</c:v>
                </c:pt>
                <c:pt idx="65">
                  <c:v>0</c:v>
                </c:pt>
                <c:pt idx="66">
                  <c:v>8.9000000000000021</c:v>
                </c:pt>
                <c:pt idx="67">
                  <c:v>0</c:v>
                </c:pt>
                <c:pt idx="68">
                  <c:v>3.620000000000001</c:v>
                </c:pt>
                <c:pt idx="69">
                  <c:v>0</c:v>
                </c:pt>
                <c:pt idx="70">
                  <c:v>7.3099999999999987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339776"/>
        <c:axId val="515342912"/>
      </c:lineChart>
      <c:catAx>
        <c:axId val="5153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342912"/>
        <c:crosses val="autoZero"/>
        <c:auto val="1"/>
        <c:lblAlgn val="ctr"/>
        <c:lblOffset val="100"/>
        <c:noMultiLvlLbl val="0"/>
      </c:catAx>
      <c:valAx>
        <c:axId val="515342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339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'[1]T-76230A操作資料'!$Q$4</c:f>
              <c:strCache>
                <c:ptCount val="1"/>
                <c:pt idx="0">
                  <c:v>COD 
(ppm)</c:v>
                </c:pt>
              </c:strCache>
            </c:strRef>
          </c:tx>
          <c:cat>
            <c:numRef>
              <c:f>'[1]T-76230A操作資料'!$B$5:$B$87</c:f>
              <c:numCache>
                <c:formatCode>General</c:formatCode>
                <c:ptCount val="83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43568</c:v>
                </c:pt>
                <c:pt idx="74">
                  <c:v>43569</c:v>
                </c:pt>
                <c:pt idx="75">
                  <c:v>43570</c:v>
                </c:pt>
                <c:pt idx="76">
                  <c:v>43571</c:v>
                </c:pt>
                <c:pt idx="77">
                  <c:v>43572</c:v>
                </c:pt>
                <c:pt idx="78">
                  <c:v>43573</c:v>
                </c:pt>
                <c:pt idx="79">
                  <c:v>43574</c:v>
                </c:pt>
                <c:pt idx="80">
                  <c:v>43575</c:v>
                </c:pt>
                <c:pt idx="81">
                  <c:v>43576</c:v>
                </c:pt>
                <c:pt idx="82">
                  <c:v>43577</c:v>
                </c:pt>
              </c:numCache>
            </c:numRef>
          </c:cat>
          <c:val>
            <c:numRef>
              <c:f>'[1]T-76230A操作資料'!$Q$5:$Q$87</c:f>
              <c:numCache>
                <c:formatCode>General</c:formatCode>
                <c:ptCount val="83"/>
                <c:pt idx="0">
                  <c:v>30.85</c:v>
                </c:pt>
                <c:pt idx="1">
                  <c:v>29.97</c:v>
                </c:pt>
                <c:pt idx="2">
                  <c:v>32.869999999999997</c:v>
                </c:pt>
                <c:pt idx="3">
                  <c:v>0</c:v>
                </c:pt>
                <c:pt idx="4">
                  <c:v>0</c:v>
                </c:pt>
                <c:pt idx="5">
                  <c:v>31.33</c:v>
                </c:pt>
                <c:pt idx="6">
                  <c:v>26.95</c:v>
                </c:pt>
                <c:pt idx="7">
                  <c:v>22.97</c:v>
                </c:pt>
                <c:pt idx="8">
                  <c:v>35.31</c:v>
                </c:pt>
                <c:pt idx="9">
                  <c:v>21.08</c:v>
                </c:pt>
                <c:pt idx="10">
                  <c:v>0</c:v>
                </c:pt>
                <c:pt idx="11">
                  <c:v>0</c:v>
                </c:pt>
                <c:pt idx="12">
                  <c:v>22</c:v>
                </c:pt>
                <c:pt idx="13">
                  <c:v>33.799999999999997</c:v>
                </c:pt>
                <c:pt idx="14">
                  <c:v>25.2</c:v>
                </c:pt>
                <c:pt idx="15">
                  <c:v>30</c:v>
                </c:pt>
                <c:pt idx="16">
                  <c:v>27</c:v>
                </c:pt>
                <c:pt idx="17">
                  <c:v>0</c:v>
                </c:pt>
                <c:pt idx="18">
                  <c:v>0</c:v>
                </c:pt>
                <c:pt idx="19">
                  <c:v>29</c:v>
                </c:pt>
                <c:pt idx="20">
                  <c:v>26.9</c:v>
                </c:pt>
                <c:pt idx="21">
                  <c:v>29.2</c:v>
                </c:pt>
                <c:pt idx="22">
                  <c:v>28.8</c:v>
                </c:pt>
                <c:pt idx="23">
                  <c:v>29</c:v>
                </c:pt>
                <c:pt idx="24">
                  <c:v>0</c:v>
                </c:pt>
                <c:pt idx="25">
                  <c:v>0</c:v>
                </c:pt>
                <c:pt idx="26">
                  <c:v>33</c:v>
                </c:pt>
                <c:pt idx="27">
                  <c:v>30.4</c:v>
                </c:pt>
                <c:pt idx="28">
                  <c:v>32.6</c:v>
                </c:pt>
                <c:pt idx="29">
                  <c:v>45.4</c:v>
                </c:pt>
                <c:pt idx="30">
                  <c:v>38.5</c:v>
                </c:pt>
                <c:pt idx="31">
                  <c:v>0</c:v>
                </c:pt>
                <c:pt idx="32">
                  <c:v>0</c:v>
                </c:pt>
                <c:pt idx="33">
                  <c:v>48.1</c:v>
                </c:pt>
                <c:pt idx="34">
                  <c:v>36.1</c:v>
                </c:pt>
                <c:pt idx="35">
                  <c:v>60.4</c:v>
                </c:pt>
                <c:pt idx="36">
                  <c:v>62.6</c:v>
                </c:pt>
                <c:pt idx="37">
                  <c:v>52.7</c:v>
                </c:pt>
                <c:pt idx="38">
                  <c:v>0</c:v>
                </c:pt>
                <c:pt idx="39">
                  <c:v>0</c:v>
                </c:pt>
                <c:pt idx="40">
                  <c:v>33.9</c:v>
                </c:pt>
                <c:pt idx="41">
                  <c:v>33.5</c:v>
                </c:pt>
                <c:pt idx="42">
                  <c:v>24.6</c:v>
                </c:pt>
                <c:pt idx="43">
                  <c:v>33.700000000000003</c:v>
                </c:pt>
                <c:pt idx="44">
                  <c:v>32</c:v>
                </c:pt>
                <c:pt idx="45">
                  <c:v>0</c:v>
                </c:pt>
                <c:pt idx="46">
                  <c:v>0</c:v>
                </c:pt>
                <c:pt idx="47">
                  <c:v>34</c:v>
                </c:pt>
                <c:pt idx="48">
                  <c:v>47.9</c:v>
                </c:pt>
                <c:pt idx="49">
                  <c:v>31</c:v>
                </c:pt>
                <c:pt idx="50">
                  <c:v>60.7</c:v>
                </c:pt>
                <c:pt idx="51">
                  <c:v>37.200000000000003</c:v>
                </c:pt>
                <c:pt idx="52">
                  <c:v>0</c:v>
                </c:pt>
                <c:pt idx="53">
                  <c:v>0</c:v>
                </c:pt>
                <c:pt idx="54">
                  <c:v>43.1</c:v>
                </c:pt>
                <c:pt idx="55">
                  <c:v>44.2</c:v>
                </c:pt>
                <c:pt idx="56">
                  <c:v>39.4</c:v>
                </c:pt>
                <c:pt idx="57">
                  <c:v>0</c:v>
                </c:pt>
                <c:pt idx="58">
                  <c:v>32.200000000000003</c:v>
                </c:pt>
                <c:pt idx="59">
                  <c:v>0</c:v>
                </c:pt>
                <c:pt idx="60">
                  <c:v>0</c:v>
                </c:pt>
                <c:pt idx="61">
                  <c:v>46</c:v>
                </c:pt>
                <c:pt idx="62">
                  <c:v>43.1</c:v>
                </c:pt>
                <c:pt idx="63">
                  <c:v>44.7</c:v>
                </c:pt>
                <c:pt idx="64">
                  <c:v>43.7</c:v>
                </c:pt>
                <c:pt idx="65">
                  <c:v>45.4</c:v>
                </c:pt>
                <c:pt idx="66">
                  <c:v>0</c:v>
                </c:pt>
                <c:pt idx="67">
                  <c:v>0</c:v>
                </c:pt>
                <c:pt idx="68">
                  <c:v>38.6</c:v>
                </c:pt>
                <c:pt idx="69">
                  <c:v>0</c:v>
                </c:pt>
                <c:pt idx="70">
                  <c:v>50.3</c:v>
                </c:pt>
                <c:pt idx="71">
                  <c:v>41.5</c:v>
                </c:pt>
                <c:pt idx="72">
                  <c:v>50.6</c:v>
                </c:pt>
                <c:pt idx="73">
                  <c:v>0</c:v>
                </c:pt>
                <c:pt idx="74">
                  <c:v>0</c:v>
                </c:pt>
                <c:pt idx="75">
                  <c:v>39.299999999999997</c:v>
                </c:pt>
                <c:pt idx="76">
                  <c:v>34</c:v>
                </c:pt>
                <c:pt idx="77">
                  <c:v>40.700000000000003</c:v>
                </c:pt>
                <c:pt idx="78">
                  <c:v>39.5</c:v>
                </c:pt>
                <c:pt idx="79">
                  <c:v>52.8</c:v>
                </c:pt>
                <c:pt idx="80">
                  <c:v>0</c:v>
                </c:pt>
                <c:pt idx="81">
                  <c:v>0</c:v>
                </c:pt>
                <c:pt idx="82">
                  <c:v>45.2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37920"/>
        <c:axId val="515238264"/>
      </c:lineChart>
      <c:catAx>
        <c:axId val="1865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238264"/>
        <c:crosses val="autoZero"/>
        <c:auto val="1"/>
        <c:lblAlgn val="ctr"/>
        <c:lblOffset val="100"/>
        <c:noMultiLvlLbl val="0"/>
      </c:catAx>
      <c:valAx>
        <c:axId val="515238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537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'[1]T-76230A操作資料'!$R$4</c:f>
              <c:strCache>
                <c:ptCount val="1"/>
              </c:strCache>
            </c:strRef>
          </c:tx>
          <c:cat>
            <c:numRef>
              <c:f>'[1]T-76230A操作資料'!$B$5:$B$98</c:f>
              <c:numCache>
                <c:formatCode>General</c:formatCode>
                <c:ptCount val="94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43568</c:v>
                </c:pt>
                <c:pt idx="74">
                  <c:v>43569</c:v>
                </c:pt>
                <c:pt idx="75">
                  <c:v>43570</c:v>
                </c:pt>
                <c:pt idx="76">
                  <c:v>43571</c:v>
                </c:pt>
                <c:pt idx="77">
                  <c:v>43572</c:v>
                </c:pt>
                <c:pt idx="78">
                  <c:v>43573</c:v>
                </c:pt>
                <c:pt idx="79">
                  <c:v>43574</c:v>
                </c:pt>
                <c:pt idx="80">
                  <c:v>43575</c:v>
                </c:pt>
                <c:pt idx="81">
                  <c:v>43576</c:v>
                </c:pt>
                <c:pt idx="82">
                  <c:v>43577</c:v>
                </c:pt>
                <c:pt idx="83">
                  <c:v>43578</c:v>
                </c:pt>
                <c:pt idx="84">
                  <c:v>43579</c:v>
                </c:pt>
                <c:pt idx="85">
                  <c:v>43580</c:v>
                </c:pt>
                <c:pt idx="86">
                  <c:v>43581</c:v>
                </c:pt>
                <c:pt idx="87">
                  <c:v>43582</c:v>
                </c:pt>
                <c:pt idx="88">
                  <c:v>43583</c:v>
                </c:pt>
                <c:pt idx="89">
                  <c:v>43584</c:v>
                </c:pt>
                <c:pt idx="90">
                  <c:v>43585</c:v>
                </c:pt>
                <c:pt idx="91">
                  <c:v>43586</c:v>
                </c:pt>
                <c:pt idx="92">
                  <c:v>43587</c:v>
                </c:pt>
                <c:pt idx="93">
                  <c:v>43588</c:v>
                </c:pt>
              </c:numCache>
            </c:numRef>
          </c:cat>
          <c:val>
            <c:numRef>
              <c:f>'[1]T-76230A操作資料'!$R$5:$R$98</c:f>
              <c:numCache>
                <c:formatCode>General</c:formatCode>
                <c:ptCount val="94"/>
                <c:pt idx="0">
                  <c:v>24.3</c:v>
                </c:pt>
                <c:pt idx="1">
                  <c:v>22.1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21.2</c:v>
                </c:pt>
                <c:pt idx="6">
                  <c:v>18.399999999999999</c:v>
                </c:pt>
                <c:pt idx="7">
                  <c:v>18</c:v>
                </c:pt>
                <c:pt idx="8">
                  <c:v>18.399999999999999</c:v>
                </c:pt>
                <c:pt idx="9">
                  <c:v>17.5</c:v>
                </c:pt>
                <c:pt idx="10">
                  <c:v>0</c:v>
                </c:pt>
                <c:pt idx="11">
                  <c:v>0</c:v>
                </c:pt>
                <c:pt idx="12">
                  <c:v>16.899999999999999</c:v>
                </c:pt>
                <c:pt idx="13">
                  <c:v>18</c:v>
                </c:pt>
                <c:pt idx="14">
                  <c:v>23.2</c:v>
                </c:pt>
                <c:pt idx="15">
                  <c:v>26.3</c:v>
                </c:pt>
                <c:pt idx="16">
                  <c:v>27.9</c:v>
                </c:pt>
                <c:pt idx="17">
                  <c:v>0</c:v>
                </c:pt>
                <c:pt idx="18">
                  <c:v>0</c:v>
                </c:pt>
                <c:pt idx="19">
                  <c:v>21.1</c:v>
                </c:pt>
                <c:pt idx="20">
                  <c:v>17.7</c:v>
                </c:pt>
                <c:pt idx="21">
                  <c:v>20.3</c:v>
                </c:pt>
                <c:pt idx="22">
                  <c:v>12.3</c:v>
                </c:pt>
                <c:pt idx="23">
                  <c:v>11</c:v>
                </c:pt>
                <c:pt idx="24">
                  <c:v>0</c:v>
                </c:pt>
                <c:pt idx="25">
                  <c:v>19.399999999999999</c:v>
                </c:pt>
                <c:pt idx="26">
                  <c:v>20</c:v>
                </c:pt>
                <c:pt idx="27">
                  <c:v>16.5</c:v>
                </c:pt>
                <c:pt idx="28">
                  <c:v>7</c:v>
                </c:pt>
                <c:pt idx="29">
                  <c:v>16.399999999999999</c:v>
                </c:pt>
                <c:pt idx="30">
                  <c:v>17.2</c:v>
                </c:pt>
                <c:pt idx="31">
                  <c:v>0</c:v>
                </c:pt>
                <c:pt idx="32">
                  <c:v>0</c:v>
                </c:pt>
                <c:pt idx="33">
                  <c:v>23.9</c:v>
                </c:pt>
                <c:pt idx="34">
                  <c:v>26.3</c:v>
                </c:pt>
                <c:pt idx="35">
                  <c:v>23.4</c:v>
                </c:pt>
                <c:pt idx="36">
                  <c:v>21.7</c:v>
                </c:pt>
                <c:pt idx="37">
                  <c:v>23.6</c:v>
                </c:pt>
                <c:pt idx="38">
                  <c:v>0</c:v>
                </c:pt>
                <c:pt idx="39">
                  <c:v>0</c:v>
                </c:pt>
                <c:pt idx="40">
                  <c:v>15.4</c:v>
                </c:pt>
                <c:pt idx="41">
                  <c:v>12.3</c:v>
                </c:pt>
                <c:pt idx="42">
                  <c:v>10.9</c:v>
                </c:pt>
                <c:pt idx="43">
                  <c:v>13.6</c:v>
                </c:pt>
                <c:pt idx="44">
                  <c:v>15.1</c:v>
                </c:pt>
                <c:pt idx="45">
                  <c:v>0</c:v>
                </c:pt>
                <c:pt idx="46">
                  <c:v>0</c:v>
                </c:pt>
                <c:pt idx="47">
                  <c:v>16.399999999999999</c:v>
                </c:pt>
                <c:pt idx="48">
                  <c:v>17.899999999999999</c:v>
                </c:pt>
                <c:pt idx="49">
                  <c:v>16.2</c:v>
                </c:pt>
                <c:pt idx="50">
                  <c:v>17.399999999999999</c:v>
                </c:pt>
                <c:pt idx="51">
                  <c:v>16.399999999999999</c:v>
                </c:pt>
                <c:pt idx="52">
                  <c:v>0</c:v>
                </c:pt>
                <c:pt idx="53">
                  <c:v>0</c:v>
                </c:pt>
                <c:pt idx="54">
                  <c:v>16.600000000000001</c:v>
                </c:pt>
                <c:pt idx="55">
                  <c:v>16.2</c:v>
                </c:pt>
                <c:pt idx="56">
                  <c:v>13</c:v>
                </c:pt>
                <c:pt idx="57">
                  <c:v>13.2</c:v>
                </c:pt>
                <c:pt idx="58">
                  <c:v>12.8</c:v>
                </c:pt>
                <c:pt idx="59">
                  <c:v>0</c:v>
                </c:pt>
                <c:pt idx="60">
                  <c:v>0</c:v>
                </c:pt>
                <c:pt idx="61">
                  <c:v>22</c:v>
                </c:pt>
                <c:pt idx="62">
                  <c:v>18.899999999999999</c:v>
                </c:pt>
                <c:pt idx="63">
                  <c:v>18</c:v>
                </c:pt>
                <c:pt idx="64">
                  <c:v>16.2</c:v>
                </c:pt>
                <c:pt idx="65">
                  <c:v>14.7</c:v>
                </c:pt>
                <c:pt idx="66">
                  <c:v>0</c:v>
                </c:pt>
                <c:pt idx="67">
                  <c:v>0</c:v>
                </c:pt>
                <c:pt idx="68">
                  <c:v>15.7</c:v>
                </c:pt>
                <c:pt idx="69">
                  <c:v>15.2</c:v>
                </c:pt>
                <c:pt idx="70">
                  <c:v>19</c:v>
                </c:pt>
                <c:pt idx="71">
                  <c:v>19.3</c:v>
                </c:pt>
                <c:pt idx="72">
                  <c:v>28.9</c:v>
                </c:pt>
                <c:pt idx="73">
                  <c:v>0</c:v>
                </c:pt>
                <c:pt idx="74">
                  <c:v>0</c:v>
                </c:pt>
                <c:pt idx="75">
                  <c:v>16.2</c:v>
                </c:pt>
                <c:pt idx="76">
                  <c:v>17.100000000000001</c:v>
                </c:pt>
                <c:pt idx="77">
                  <c:v>17.7</c:v>
                </c:pt>
                <c:pt idx="78">
                  <c:v>18.7</c:v>
                </c:pt>
                <c:pt idx="79">
                  <c:v>21.4</c:v>
                </c:pt>
                <c:pt idx="80">
                  <c:v>0</c:v>
                </c:pt>
                <c:pt idx="81">
                  <c:v>0</c:v>
                </c:pt>
                <c:pt idx="82">
                  <c:v>17.5</c:v>
                </c:pt>
                <c:pt idx="83">
                  <c:v>16.2</c:v>
                </c:pt>
                <c:pt idx="84">
                  <c:v>16.899999999999999</c:v>
                </c:pt>
                <c:pt idx="85">
                  <c:v>25.8</c:v>
                </c:pt>
                <c:pt idx="86">
                  <c:v>15.7</c:v>
                </c:pt>
                <c:pt idx="87">
                  <c:v>0</c:v>
                </c:pt>
                <c:pt idx="88">
                  <c:v>0</c:v>
                </c:pt>
                <c:pt idx="89">
                  <c:v>16.899999999999999</c:v>
                </c:pt>
                <c:pt idx="90">
                  <c:v>17.100000000000001</c:v>
                </c:pt>
                <c:pt idx="91">
                  <c:v>20.3</c:v>
                </c:pt>
                <c:pt idx="92">
                  <c:v>24.5</c:v>
                </c:pt>
                <c:pt idx="9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33952"/>
        <c:axId val="515235520"/>
      </c:lineChart>
      <c:catAx>
        <c:axId val="5152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235520"/>
        <c:crosses val="autoZero"/>
        <c:auto val="1"/>
        <c:lblAlgn val="ctr"/>
        <c:lblOffset val="100"/>
        <c:noMultiLvlLbl val="0"/>
      </c:catAx>
      <c:valAx>
        <c:axId val="51523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23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data!#REF!</c:f>
              <c:numCache>
                <c:formatCode>m/d/yyyy</c:formatCode>
                <c:ptCount val="73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</c:numCache>
            </c:numRef>
          </c:cat>
          <c:val>
            <c:numRef>
              <c:f>'T-76230A操作資料'!#REF!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'T-76230A操作資料'!#REF!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37480"/>
        <c:axId val="515233560"/>
      </c:lineChart>
      <c:dateAx>
        <c:axId val="5152374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15233560"/>
        <c:crosses val="autoZero"/>
        <c:auto val="1"/>
        <c:lblOffset val="100"/>
        <c:baseTimeUnit val="days"/>
      </c:dateAx>
      <c:valAx>
        <c:axId val="515233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237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data!#REF!</c:f>
              <c:numCache>
                <c:formatCode>m/d/yyyy</c:formatCode>
                <c:ptCount val="73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</c:numCache>
            </c:numRef>
          </c:cat>
          <c:val>
            <c:numRef>
              <c:f>'T-76230A操作資料'!#REF!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'T-76230A操作資料'!#REF!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37872"/>
        <c:axId val="515237088"/>
      </c:lineChart>
      <c:dateAx>
        <c:axId val="515237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15237088"/>
        <c:crosses val="autoZero"/>
        <c:auto val="1"/>
        <c:lblOffset val="100"/>
        <c:baseTimeUnit val="days"/>
      </c:dateAx>
      <c:valAx>
        <c:axId val="515237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23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data!#REF!</c:f>
              <c:numCache>
                <c:formatCode>m/d/yyyy</c:formatCode>
                <c:ptCount val="73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</c:numCache>
            </c:numRef>
          </c:cat>
          <c:val>
            <c:numRef>
              <c:f>'T-76230A操作資料'!#REF!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'T-76230A操作資料'!#REF!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36304"/>
        <c:axId val="515232384"/>
      </c:lineChart>
      <c:dateAx>
        <c:axId val="515236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15232384"/>
        <c:crosses val="autoZero"/>
        <c:auto val="1"/>
        <c:lblOffset val="100"/>
        <c:baseTimeUnit val="days"/>
      </c:dateAx>
      <c:valAx>
        <c:axId val="51523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236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data!#REF!</c:f>
              <c:numCache>
                <c:formatCode>m/d/yyyy</c:formatCode>
                <c:ptCount val="73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</c:numCache>
            </c:numRef>
          </c:cat>
          <c:val>
            <c:numRef>
              <c:f>'T-76230A操作資料'!#REF!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'T-76230A操作資料'!#REF!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32776"/>
        <c:axId val="515234736"/>
      </c:lineChart>
      <c:dateAx>
        <c:axId val="5152327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515234736"/>
        <c:crosses val="autoZero"/>
        <c:auto val="1"/>
        <c:lblOffset val="100"/>
        <c:baseTimeUnit val="days"/>
      </c:dateAx>
      <c:valAx>
        <c:axId val="51523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232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'[1]T-76230A操作資料'!$AC$4</c:f>
              <c:strCache>
                <c:ptCount val="1"/>
              </c:strCache>
            </c:strRef>
          </c:tx>
          <c:cat>
            <c:numRef>
              <c:f>'[1]T-76230A操作資料'!$B$28:$B$98</c:f>
              <c:numCache>
                <c:formatCode>General</c:formatCode>
                <c:ptCount val="71"/>
                <c:pt idx="0">
                  <c:v>43518</c:v>
                </c:pt>
                <c:pt idx="1">
                  <c:v>43519</c:v>
                </c:pt>
                <c:pt idx="2">
                  <c:v>43520</c:v>
                </c:pt>
                <c:pt idx="3">
                  <c:v>43521</c:v>
                </c:pt>
                <c:pt idx="4">
                  <c:v>43522</c:v>
                </c:pt>
                <c:pt idx="5">
                  <c:v>43523</c:v>
                </c:pt>
                <c:pt idx="6">
                  <c:v>43524</c:v>
                </c:pt>
                <c:pt idx="7">
                  <c:v>43525</c:v>
                </c:pt>
                <c:pt idx="8">
                  <c:v>43526</c:v>
                </c:pt>
                <c:pt idx="9">
                  <c:v>43527</c:v>
                </c:pt>
                <c:pt idx="10">
                  <c:v>43528</c:v>
                </c:pt>
                <c:pt idx="11">
                  <c:v>43529</c:v>
                </c:pt>
                <c:pt idx="12">
                  <c:v>43530</c:v>
                </c:pt>
                <c:pt idx="13">
                  <c:v>43531</c:v>
                </c:pt>
                <c:pt idx="14">
                  <c:v>43532</c:v>
                </c:pt>
                <c:pt idx="15">
                  <c:v>43533</c:v>
                </c:pt>
                <c:pt idx="16">
                  <c:v>43534</c:v>
                </c:pt>
                <c:pt idx="17">
                  <c:v>43535</c:v>
                </c:pt>
                <c:pt idx="18">
                  <c:v>43536</c:v>
                </c:pt>
                <c:pt idx="19">
                  <c:v>43537</c:v>
                </c:pt>
                <c:pt idx="20">
                  <c:v>43538</c:v>
                </c:pt>
                <c:pt idx="21">
                  <c:v>43539</c:v>
                </c:pt>
                <c:pt idx="22">
                  <c:v>43540</c:v>
                </c:pt>
                <c:pt idx="23">
                  <c:v>43541</c:v>
                </c:pt>
                <c:pt idx="24">
                  <c:v>43542</c:v>
                </c:pt>
                <c:pt idx="25">
                  <c:v>43543</c:v>
                </c:pt>
                <c:pt idx="26">
                  <c:v>43544</c:v>
                </c:pt>
                <c:pt idx="27">
                  <c:v>43545</c:v>
                </c:pt>
                <c:pt idx="28">
                  <c:v>43546</c:v>
                </c:pt>
                <c:pt idx="29">
                  <c:v>43547</c:v>
                </c:pt>
                <c:pt idx="30">
                  <c:v>43548</c:v>
                </c:pt>
                <c:pt idx="31">
                  <c:v>43549</c:v>
                </c:pt>
                <c:pt idx="32">
                  <c:v>43550</c:v>
                </c:pt>
                <c:pt idx="33">
                  <c:v>43551</c:v>
                </c:pt>
                <c:pt idx="34">
                  <c:v>43552</c:v>
                </c:pt>
                <c:pt idx="35">
                  <c:v>43553</c:v>
                </c:pt>
                <c:pt idx="36">
                  <c:v>43554</c:v>
                </c:pt>
                <c:pt idx="37">
                  <c:v>43555</c:v>
                </c:pt>
                <c:pt idx="38">
                  <c:v>43556</c:v>
                </c:pt>
                <c:pt idx="39">
                  <c:v>43557</c:v>
                </c:pt>
                <c:pt idx="40">
                  <c:v>43558</c:v>
                </c:pt>
                <c:pt idx="41">
                  <c:v>43559</c:v>
                </c:pt>
                <c:pt idx="42">
                  <c:v>43560</c:v>
                </c:pt>
                <c:pt idx="43">
                  <c:v>43561</c:v>
                </c:pt>
                <c:pt idx="44">
                  <c:v>43562</c:v>
                </c:pt>
                <c:pt idx="45">
                  <c:v>43563</c:v>
                </c:pt>
                <c:pt idx="46">
                  <c:v>43564</c:v>
                </c:pt>
                <c:pt idx="47">
                  <c:v>43565</c:v>
                </c:pt>
                <c:pt idx="48">
                  <c:v>43566</c:v>
                </c:pt>
                <c:pt idx="49">
                  <c:v>43567</c:v>
                </c:pt>
                <c:pt idx="50">
                  <c:v>43568</c:v>
                </c:pt>
                <c:pt idx="51">
                  <c:v>43569</c:v>
                </c:pt>
                <c:pt idx="52">
                  <c:v>43570</c:v>
                </c:pt>
                <c:pt idx="53">
                  <c:v>43571</c:v>
                </c:pt>
                <c:pt idx="54">
                  <c:v>43572</c:v>
                </c:pt>
                <c:pt idx="55">
                  <c:v>43573</c:v>
                </c:pt>
                <c:pt idx="56">
                  <c:v>43574</c:v>
                </c:pt>
                <c:pt idx="57">
                  <c:v>43575</c:v>
                </c:pt>
                <c:pt idx="58">
                  <c:v>43576</c:v>
                </c:pt>
                <c:pt idx="59">
                  <c:v>43577</c:v>
                </c:pt>
                <c:pt idx="60">
                  <c:v>43578</c:v>
                </c:pt>
                <c:pt idx="61">
                  <c:v>43579</c:v>
                </c:pt>
                <c:pt idx="62">
                  <c:v>43580</c:v>
                </c:pt>
                <c:pt idx="63">
                  <c:v>43581</c:v>
                </c:pt>
                <c:pt idx="64">
                  <c:v>43582</c:v>
                </c:pt>
                <c:pt idx="65">
                  <c:v>43583</c:v>
                </c:pt>
                <c:pt idx="66">
                  <c:v>43584</c:v>
                </c:pt>
                <c:pt idx="67">
                  <c:v>43585</c:v>
                </c:pt>
                <c:pt idx="68">
                  <c:v>43586</c:v>
                </c:pt>
                <c:pt idx="69">
                  <c:v>43587</c:v>
                </c:pt>
                <c:pt idx="70">
                  <c:v>43588</c:v>
                </c:pt>
              </c:numCache>
            </c:numRef>
          </c:cat>
          <c:val>
            <c:numRef>
              <c:f>'[1]T-76230A操作資料'!$AC$28:$AC$98</c:f>
              <c:numCache>
                <c:formatCode>General</c:formatCode>
                <c:ptCount val="71"/>
                <c:pt idx="0">
                  <c:v>31.818181818181824</c:v>
                </c:pt>
                <c:pt idx="1">
                  <c:v>0</c:v>
                </c:pt>
                <c:pt idx="2">
                  <c:v>0</c:v>
                </c:pt>
                <c:pt idx="3">
                  <c:v>82.539682539682545</c:v>
                </c:pt>
                <c:pt idx="4">
                  <c:v>0</c:v>
                </c:pt>
                <c:pt idx="5">
                  <c:v>51.535836177474401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96.864111498257827</c:v>
                </c:pt>
                <c:pt idx="11">
                  <c:v>0</c:v>
                </c:pt>
                <c:pt idx="12">
                  <c:v>70.199587061252572</c:v>
                </c:pt>
                <c:pt idx="13">
                  <c:v>0</c:v>
                </c:pt>
                <c:pt idx="14">
                  <c:v>83.371507100320656</c:v>
                </c:pt>
                <c:pt idx="15">
                  <c:v>0</c:v>
                </c:pt>
                <c:pt idx="16">
                  <c:v>0</c:v>
                </c:pt>
                <c:pt idx="17">
                  <c:v>93.264503441494583</c:v>
                </c:pt>
                <c:pt idx="18">
                  <c:v>0</c:v>
                </c:pt>
                <c:pt idx="19">
                  <c:v>69.768518518518519</c:v>
                </c:pt>
                <c:pt idx="20">
                  <c:v>0</c:v>
                </c:pt>
                <c:pt idx="21">
                  <c:v>73.500000000000014</c:v>
                </c:pt>
                <c:pt idx="22">
                  <c:v>0</c:v>
                </c:pt>
                <c:pt idx="23">
                  <c:v>0</c:v>
                </c:pt>
                <c:pt idx="24">
                  <c:v>75.510204081632651</c:v>
                </c:pt>
                <c:pt idx="25">
                  <c:v>0</c:v>
                </c:pt>
                <c:pt idx="26">
                  <c:v>66.834170854271349</c:v>
                </c:pt>
                <c:pt idx="27">
                  <c:v>0</c:v>
                </c:pt>
                <c:pt idx="28">
                  <c:v>75.695284159613053</c:v>
                </c:pt>
                <c:pt idx="29">
                  <c:v>0</c:v>
                </c:pt>
                <c:pt idx="30">
                  <c:v>0</c:v>
                </c:pt>
                <c:pt idx="31">
                  <c:v>87.078109932497597</c:v>
                </c:pt>
                <c:pt idx="32">
                  <c:v>0</c:v>
                </c:pt>
                <c:pt idx="33">
                  <c:v>72.565017848036717</c:v>
                </c:pt>
                <c:pt idx="34">
                  <c:v>0</c:v>
                </c:pt>
                <c:pt idx="35">
                  <c:v>78.789279112754159</c:v>
                </c:pt>
                <c:pt idx="36">
                  <c:v>0</c:v>
                </c:pt>
                <c:pt idx="37">
                  <c:v>0</c:v>
                </c:pt>
                <c:pt idx="38">
                  <c:v>87.421383647798748</c:v>
                </c:pt>
                <c:pt idx="39">
                  <c:v>0</c:v>
                </c:pt>
                <c:pt idx="40">
                  <c:v>79.814241486068099</c:v>
                </c:pt>
                <c:pt idx="41">
                  <c:v>0</c:v>
                </c:pt>
                <c:pt idx="42">
                  <c:v>74.733096085409244</c:v>
                </c:pt>
                <c:pt idx="43">
                  <c:v>0</c:v>
                </c:pt>
                <c:pt idx="44">
                  <c:v>0</c:v>
                </c:pt>
                <c:pt idx="45">
                  <c:v>81.517615176151764</c:v>
                </c:pt>
                <c:pt idx="46">
                  <c:v>0</c:v>
                </c:pt>
                <c:pt idx="47">
                  <c:v>85.676251331203403</c:v>
                </c:pt>
                <c:pt idx="48">
                  <c:v>0</c:v>
                </c:pt>
                <c:pt idx="49">
                  <c:v>90.467516697024891</c:v>
                </c:pt>
                <c:pt idx="50">
                  <c:v>0</c:v>
                </c:pt>
                <c:pt idx="51">
                  <c:v>0</c:v>
                </c:pt>
                <c:pt idx="52">
                  <c:v>88.344594594594597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76.719576719576708</c:v>
                </c:pt>
                <c:pt idx="57">
                  <c:v>0</c:v>
                </c:pt>
                <c:pt idx="58">
                  <c:v>0</c:v>
                </c:pt>
                <c:pt idx="59">
                  <c:v>67.101449275362341</c:v>
                </c:pt>
                <c:pt idx="60">
                  <c:v>0</c:v>
                </c:pt>
                <c:pt idx="61">
                  <c:v>54.591836734693864</c:v>
                </c:pt>
                <c:pt idx="62">
                  <c:v>0</c:v>
                </c:pt>
                <c:pt idx="63">
                  <c:v>25.641025641025639</c:v>
                </c:pt>
                <c:pt idx="64">
                  <c:v>0</c:v>
                </c:pt>
                <c:pt idx="65">
                  <c:v>0</c:v>
                </c:pt>
                <c:pt idx="66">
                  <c:v>50.279329608938525</c:v>
                </c:pt>
                <c:pt idx="67">
                  <c:v>0</c:v>
                </c:pt>
                <c:pt idx="68">
                  <c:v>80.652057723142704</c:v>
                </c:pt>
                <c:pt idx="69">
                  <c:v>0</c:v>
                </c:pt>
                <c:pt idx="70">
                  <c:v>59.724517906336096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36696"/>
        <c:axId val="515342128"/>
      </c:lineChart>
      <c:catAx>
        <c:axId val="51523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342128"/>
        <c:crosses val="autoZero"/>
        <c:auto val="1"/>
        <c:lblAlgn val="ctr"/>
        <c:lblOffset val="100"/>
        <c:noMultiLvlLbl val="0"/>
      </c:catAx>
      <c:valAx>
        <c:axId val="515342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236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'[1]T-76230A操作資料'!$AB$4</c:f>
              <c:strCache>
                <c:ptCount val="1"/>
              </c:strCache>
            </c:strRef>
          </c:tx>
          <c:cat>
            <c:numRef>
              <c:f>'[1]T-76230A操作資料'!$B$5:$B$98</c:f>
              <c:numCache>
                <c:formatCode>General</c:formatCode>
                <c:ptCount val="94"/>
                <c:pt idx="0">
                  <c:v>43495</c:v>
                </c:pt>
                <c:pt idx="1">
                  <c:v>43496</c:v>
                </c:pt>
                <c:pt idx="2">
                  <c:v>43497</c:v>
                </c:pt>
                <c:pt idx="3">
                  <c:v>43498</c:v>
                </c:pt>
                <c:pt idx="4">
                  <c:v>43499</c:v>
                </c:pt>
                <c:pt idx="5">
                  <c:v>43500</c:v>
                </c:pt>
                <c:pt idx="6">
                  <c:v>43501</c:v>
                </c:pt>
                <c:pt idx="7">
                  <c:v>43502</c:v>
                </c:pt>
                <c:pt idx="8">
                  <c:v>43503</c:v>
                </c:pt>
                <c:pt idx="9">
                  <c:v>43504</c:v>
                </c:pt>
                <c:pt idx="10">
                  <c:v>43505</c:v>
                </c:pt>
                <c:pt idx="11">
                  <c:v>43506</c:v>
                </c:pt>
                <c:pt idx="12">
                  <c:v>43507</c:v>
                </c:pt>
                <c:pt idx="13">
                  <c:v>43508</c:v>
                </c:pt>
                <c:pt idx="14">
                  <c:v>43509</c:v>
                </c:pt>
                <c:pt idx="15">
                  <c:v>43510</c:v>
                </c:pt>
                <c:pt idx="16">
                  <c:v>43511</c:v>
                </c:pt>
                <c:pt idx="17">
                  <c:v>43512</c:v>
                </c:pt>
                <c:pt idx="18">
                  <c:v>43513</c:v>
                </c:pt>
                <c:pt idx="19">
                  <c:v>43514</c:v>
                </c:pt>
                <c:pt idx="20">
                  <c:v>43515</c:v>
                </c:pt>
                <c:pt idx="21">
                  <c:v>43516</c:v>
                </c:pt>
                <c:pt idx="22">
                  <c:v>43517</c:v>
                </c:pt>
                <c:pt idx="23">
                  <c:v>43518</c:v>
                </c:pt>
                <c:pt idx="24">
                  <c:v>43519</c:v>
                </c:pt>
                <c:pt idx="25">
                  <c:v>43520</c:v>
                </c:pt>
                <c:pt idx="26">
                  <c:v>43521</c:v>
                </c:pt>
                <c:pt idx="27">
                  <c:v>43522</c:v>
                </c:pt>
                <c:pt idx="28">
                  <c:v>43523</c:v>
                </c:pt>
                <c:pt idx="29">
                  <c:v>43524</c:v>
                </c:pt>
                <c:pt idx="30">
                  <c:v>43525</c:v>
                </c:pt>
                <c:pt idx="31">
                  <c:v>43526</c:v>
                </c:pt>
                <c:pt idx="32">
                  <c:v>43527</c:v>
                </c:pt>
                <c:pt idx="33">
                  <c:v>43528</c:v>
                </c:pt>
                <c:pt idx="34">
                  <c:v>43529</c:v>
                </c:pt>
                <c:pt idx="35">
                  <c:v>43530</c:v>
                </c:pt>
                <c:pt idx="36">
                  <c:v>43531</c:v>
                </c:pt>
                <c:pt idx="37">
                  <c:v>43532</c:v>
                </c:pt>
                <c:pt idx="38">
                  <c:v>43533</c:v>
                </c:pt>
                <c:pt idx="39">
                  <c:v>43534</c:v>
                </c:pt>
                <c:pt idx="40">
                  <c:v>43535</c:v>
                </c:pt>
                <c:pt idx="41">
                  <c:v>43536</c:v>
                </c:pt>
                <c:pt idx="42">
                  <c:v>43537</c:v>
                </c:pt>
                <c:pt idx="43">
                  <c:v>43538</c:v>
                </c:pt>
                <c:pt idx="44">
                  <c:v>43539</c:v>
                </c:pt>
                <c:pt idx="45">
                  <c:v>43540</c:v>
                </c:pt>
                <c:pt idx="46">
                  <c:v>43541</c:v>
                </c:pt>
                <c:pt idx="47">
                  <c:v>43542</c:v>
                </c:pt>
                <c:pt idx="48">
                  <c:v>43543</c:v>
                </c:pt>
                <c:pt idx="49">
                  <c:v>43544</c:v>
                </c:pt>
                <c:pt idx="50">
                  <c:v>43545</c:v>
                </c:pt>
                <c:pt idx="51">
                  <c:v>43546</c:v>
                </c:pt>
                <c:pt idx="52">
                  <c:v>43547</c:v>
                </c:pt>
                <c:pt idx="53">
                  <c:v>43548</c:v>
                </c:pt>
                <c:pt idx="54">
                  <c:v>43549</c:v>
                </c:pt>
                <c:pt idx="55">
                  <c:v>43550</c:v>
                </c:pt>
                <c:pt idx="56">
                  <c:v>43551</c:v>
                </c:pt>
                <c:pt idx="57">
                  <c:v>43552</c:v>
                </c:pt>
                <c:pt idx="58">
                  <c:v>43553</c:v>
                </c:pt>
                <c:pt idx="59">
                  <c:v>43554</c:v>
                </c:pt>
                <c:pt idx="60">
                  <c:v>43555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43561</c:v>
                </c:pt>
                <c:pt idx="67">
                  <c:v>43562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43568</c:v>
                </c:pt>
                <c:pt idx="74">
                  <c:v>43569</c:v>
                </c:pt>
                <c:pt idx="75">
                  <c:v>43570</c:v>
                </c:pt>
                <c:pt idx="76">
                  <c:v>43571</c:v>
                </c:pt>
                <c:pt idx="77">
                  <c:v>43572</c:v>
                </c:pt>
                <c:pt idx="78">
                  <c:v>43573</c:v>
                </c:pt>
                <c:pt idx="79">
                  <c:v>43574</c:v>
                </c:pt>
                <c:pt idx="80">
                  <c:v>43575</c:v>
                </c:pt>
                <c:pt idx="81">
                  <c:v>43576</c:v>
                </c:pt>
                <c:pt idx="82">
                  <c:v>43577</c:v>
                </c:pt>
                <c:pt idx="83">
                  <c:v>43578</c:v>
                </c:pt>
                <c:pt idx="84">
                  <c:v>43579</c:v>
                </c:pt>
                <c:pt idx="85">
                  <c:v>43580</c:v>
                </c:pt>
                <c:pt idx="86">
                  <c:v>43581</c:v>
                </c:pt>
                <c:pt idx="87">
                  <c:v>43582</c:v>
                </c:pt>
                <c:pt idx="88">
                  <c:v>43583</c:v>
                </c:pt>
                <c:pt idx="89">
                  <c:v>43584</c:v>
                </c:pt>
                <c:pt idx="90">
                  <c:v>43585</c:v>
                </c:pt>
                <c:pt idx="91">
                  <c:v>43586</c:v>
                </c:pt>
                <c:pt idx="92">
                  <c:v>43587</c:v>
                </c:pt>
                <c:pt idx="93">
                  <c:v>43588</c:v>
                </c:pt>
              </c:numCache>
            </c:numRef>
          </c:cat>
          <c:val>
            <c:numRef>
              <c:f>'[1]T-76230A操作資料'!$AB$5:$AB$98</c:f>
              <c:numCache>
                <c:formatCode>General</c:formatCode>
                <c:ptCount val="94"/>
                <c:pt idx="0">
                  <c:v>-120.90909090909092</c:v>
                </c:pt>
                <c:pt idx="1">
                  <c:v>0</c:v>
                </c:pt>
                <c:pt idx="2">
                  <c:v>-140.38461538461539</c:v>
                </c:pt>
                <c:pt idx="3">
                  <c:v>0</c:v>
                </c:pt>
                <c:pt idx="4">
                  <c:v>0</c:v>
                </c:pt>
                <c:pt idx="5">
                  <c:v>-195.67642956764294</c:v>
                </c:pt>
                <c:pt idx="6">
                  <c:v>0</c:v>
                </c:pt>
                <c:pt idx="7">
                  <c:v>-125.84692597239651</c:v>
                </c:pt>
                <c:pt idx="8">
                  <c:v>0</c:v>
                </c:pt>
                <c:pt idx="9">
                  <c:v>-88.374596340150717</c:v>
                </c:pt>
                <c:pt idx="10">
                  <c:v>0</c:v>
                </c:pt>
                <c:pt idx="11">
                  <c:v>0</c:v>
                </c:pt>
                <c:pt idx="12">
                  <c:v>-74.226804123711347</c:v>
                </c:pt>
                <c:pt idx="13">
                  <c:v>0</c:v>
                </c:pt>
                <c:pt idx="14">
                  <c:v>-43.20987654320988</c:v>
                </c:pt>
                <c:pt idx="15">
                  <c:v>0</c:v>
                </c:pt>
                <c:pt idx="16">
                  <c:v>-99.285714285714278</c:v>
                </c:pt>
                <c:pt idx="17">
                  <c:v>0</c:v>
                </c:pt>
                <c:pt idx="18">
                  <c:v>0</c:v>
                </c:pt>
                <c:pt idx="19">
                  <c:v>-56.296296296296312</c:v>
                </c:pt>
                <c:pt idx="20">
                  <c:v>0</c:v>
                </c:pt>
                <c:pt idx="21">
                  <c:v>-38.095238095238102</c:v>
                </c:pt>
                <c:pt idx="22">
                  <c:v>0</c:v>
                </c:pt>
                <c:pt idx="23">
                  <c:v>8.3333333333333321</c:v>
                </c:pt>
                <c:pt idx="24">
                  <c:v>0</c:v>
                </c:pt>
                <c:pt idx="25">
                  <c:v>0</c:v>
                </c:pt>
                <c:pt idx="26">
                  <c:v>-8.6956521739130519</c:v>
                </c:pt>
                <c:pt idx="27">
                  <c:v>0</c:v>
                </c:pt>
                <c:pt idx="28">
                  <c:v>37.499999999999993</c:v>
                </c:pt>
                <c:pt idx="29">
                  <c:v>0</c:v>
                </c:pt>
                <c:pt idx="30">
                  <c:v>-53.571428571428569</c:v>
                </c:pt>
                <c:pt idx="31">
                  <c:v>0</c:v>
                </c:pt>
                <c:pt idx="32">
                  <c:v>0</c:v>
                </c:pt>
                <c:pt idx="33">
                  <c:v>-85.271317829457345</c:v>
                </c:pt>
                <c:pt idx="34">
                  <c:v>0</c:v>
                </c:pt>
                <c:pt idx="35">
                  <c:v>-136.36363636363632</c:v>
                </c:pt>
                <c:pt idx="36">
                  <c:v>0</c:v>
                </c:pt>
                <c:pt idx="37">
                  <c:v>-337.03703703703707</c:v>
                </c:pt>
                <c:pt idx="38">
                  <c:v>0</c:v>
                </c:pt>
                <c:pt idx="39">
                  <c:v>0</c:v>
                </c:pt>
                <c:pt idx="40">
                  <c:v>-294.87179487179492</c:v>
                </c:pt>
                <c:pt idx="41">
                  <c:v>0</c:v>
                </c:pt>
                <c:pt idx="42">
                  <c:v>-220.58823529411765</c:v>
                </c:pt>
                <c:pt idx="43">
                  <c:v>0</c:v>
                </c:pt>
                <c:pt idx="44">
                  <c:v>-214.58333333333334</c:v>
                </c:pt>
                <c:pt idx="45">
                  <c:v>0</c:v>
                </c:pt>
                <c:pt idx="46">
                  <c:v>0</c:v>
                </c:pt>
                <c:pt idx="47">
                  <c:v>-256.52173913043475</c:v>
                </c:pt>
                <c:pt idx="48">
                  <c:v>0</c:v>
                </c:pt>
                <c:pt idx="49">
                  <c:v>-305</c:v>
                </c:pt>
                <c:pt idx="50">
                  <c:v>0</c:v>
                </c:pt>
                <c:pt idx="51">
                  <c:v>-446.66666666666657</c:v>
                </c:pt>
                <c:pt idx="52">
                  <c:v>0</c:v>
                </c:pt>
                <c:pt idx="53">
                  <c:v>0</c:v>
                </c:pt>
                <c:pt idx="54">
                  <c:v>-232.00000000000003</c:v>
                </c:pt>
                <c:pt idx="55">
                  <c:v>0</c:v>
                </c:pt>
                <c:pt idx="56">
                  <c:v>-333.33333333333337</c:v>
                </c:pt>
                <c:pt idx="57">
                  <c:v>0</c:v>
                </c:pt>
                <c:pt idx="58">
                  <c:v>-212.19512195121956</c:v>
                </c:pt>
                <c:pt idx="59">
                  <c:v>0</c:v>
                </c:pt>
                <c:pt idx="60">
                  <c:v>0</c:v>
                </c:pt>
                <c:pt idx="61">
                  <c:v>-388.88888888888886</c:v>
                </c:pt>
                <c:pt idx="62">
                  <c:v>0</c:v>
                </c:pt>
                <c:pt idx="63">
                  <c:v>-282.97872340425533</c:v>
                </c:pt>
                <c:pt idx="64">
                  <c:v>0</c:v>
                </c:pt>
                <c:pt idx="65">
                  <c:v>-188.23529411764704</c:v>
                </c:pt>
                <c:pt idx="66">
                  <c:v>0</c:v>
                </c:pt>
                <c:pt idx="67">
                  <c:v>0</c:v>
                </c:pt>
                <c:pt idx="68">
                  <c:v>-248.88888888888889</c:v>
                </c:pt>
                <c:pt idx="69">
                  <c:v>0</c:v>
                </c:pt>
                <c:pt idx="70">
                  <c:v>-442.85714285714289</c:v>
                </c:pt>
                <c:pt idx="71">
                  <c:v>0</c:v>
                </c:pt>
                <c:pt idx="72">
                  <c:v>-106.42857142857143</c:v>
                </c:pt>
                <c:pt idx="73">
                  <c:v>0</c:v>
                </c:pt>
                <c:pt idx="74">
                  <c:v>0</c:v>
                </c:pt>
                <c:pt idx="75">
                  <c:v>-362.85714285714283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-210.14492753623185</c:v>
                </c:pt>
                <c:pt idx="80">
                  <c:v>0</c:v>
                </c:pt>
                <c:pt idx="81">
                  <c:v>0</c:v>
                </c:pt>
                <c:pt idx="82">
                  <c:v>-243.1372549019608</c:v>
                </c:pt>
                <c:pt idx="83">
                  <c:v>0</c:v>
                </c:pt>
                <c:pt idx="84">
                  <c:v>-172.58064516129031</c:v>
                </c:pt>
                <c:pt idx="85">
                  <c:v>0</c:v>
                </c:pt>
                <c:pt idx="86">
                  <c:v>-53.921568627450988</c:v>
                </c:pt>
                <c:pt idx="87">
                  <c:v>0</c:v>
                </c:pt>
                <c:pt idx="88">
                  <c:v>0</c:v>
                </c:pt>
                <c:pt idx="89">
                  <c:v>-207.27272727272722</c:v>
                </c:pt>
                <c:pt idx="90">
                  <c:v>0</c:v>
                </c:pt>
                <c:pt idx="91">
                  <c:v>-262.50000000000006</c:v>
                </c:pt>
                <c:pt idx="92">
                  <c:v>0</c:v>
                </c:pt>
                <c:pt idx="93">
                  <c:v>-246.93877551020407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341736"/>
        <c:axId val="515340168"/>
      </c:lineChart>
      <c:catAx>
        <c:axId val="51534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340168"/>
        <c:crosses val="autoZero"/>
        <c:auto val="1"/>
        <c:lblAlgn val="ctr"/>
        <c:lblOffset val="100"/>
        <c:noMultiLvlLbl val="0"/>
      </c:catAx>
      <c:valAx>
        <c:axId val="515340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341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554180</xdr:colOff>
      <xdr:row>68</xdr:row>
      <xdr:rowOff>263234</xdr:rowOff>
    </xdr:from>
    <xdr:to>
      <xdr:col>38</xdr:col>
      <xdr:colOff>304799</xdr:colOff>
      <xdr:row>78</xdr:row>
      <xdr:rowOff>235526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554180</xdr:colOff>
      <xdr:row>68</xdr:row>
      <xdr:rowOff>263234</xdr:rowOff>
    </xdr:from>
    <xdr:to>
      <xdr:col>38</xdr:col>
      <xdr:colOff>304799</xdr:colOff>
      <xdr:row>78</xdr:row>
      <xdr:rowOff>235526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583304</xdr:colOff>
      <xdr:row>79</xdr:row>
      <xdr:rowOff>93589</xdr:rowOff>
    </xdr:from>
    <xdr:to>
      <xdr:col>38</xdr:col>
      <xdr:colOff>333923</xdr:colOff>
      <xdr:row>89</xdr:row>
      <xdr:rowOff>65881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554180</xdr:colOff>
      <xdr:row>68</xdr:row>
      <xdr:rowOff>263234</xdr:rowOff>
    </xdr:from>
    <xdr:to>
      <xdr:col>38</xdr:col>
      <xdr:colOff>304799</xdr:colOff>
      <xdr:row>78</xdr:row>
      <xdr:rowOff>235526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554180</xdr:colOff>
      <xdr:row>68</xdr:row>
      <xdr:rowOff>263234</xdr:rowOff>
    </xdr:from>
    <xdr:to>
      <xdr:col>38</xdr:col>
      <xdr:colOff>304799</xdr:colOff>
      <xdr:row>78</xdr:row>
      <xdr:rowOff>235526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554180</xdr:colOff>
      <xdr:row>68</xdr:row>
      <xdr:rowOff>263234</xdr:rowOff>
    </xdr:from>
    <xdr:to>
      <xdr:col>38</xdr:col>
      <xdr:colOff>304799</xdr:colOff>
      <xdr:row>78</xdr:row>
      <xdr:rowOff>235526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554180</xdr:colOff>
      <xdr:row>68</xdr:row>
      <xdr:rowOff>263234</xdr:rowOff>
    </xdr:from>
    <xdr:to>
      <xdr:col>38</xdr:col>
      <xdr:colOff>304799</xdr:colOff>
      <xdr:row>78</xdr:row>
      <xdr:rowOff>235526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542871</xdr:colOff>
      <xdr:row>68</xdr:row>
      <xdr:rowOff>246157</xdr:rowOff>
    </xdr:from>
    <xdr:to>
      <xdr:col>44</xdr:col>
      <xdr:colOff>339295</xdr:colOff>
      <xdr:row>78</xdr:row>
      <xdr:rowOff>118753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542871</xdr:colOff>
      <xdr:row>79</xdr:row>
      <xdr:rowOff>152681</xdr:rowOff>
    </xdr:from>
    <xdr:to>
      <xdr:col>44</xdr:col>
      <xdr:colOff>339295</xdr:colOff>
      <xdr:row>89</xdr:row>
      <xdr:rowOff>25277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559836</xdr:colOff>
      <xdr:row>89</xdr:row>
      <xdr:rowOff>203577</xdr:rowOff>
    </xdr:from>
    <xdr:to>
      <xdr:col>44</xdr:col>
      <xdr:colOff>356260</xdr:colOff>
      <xdr:row>99</xdr:row>
      <xdr:rowOff>144030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000046225/AppData/Local/Microsoft/Windows/Temporary%20Internet%20Files/Content.Outlook/T7L2K2D3/&#24290;&#27700;&#22580;MBR%20&#22238;&#25910;&#27700;&#31995;&#32113;&#27700;&#36074;&#36861;&#3645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76230A操作資料"/>
    </sheetNames>
    <sheetDataSet>
      <sheetData sheetId="0">
        <row r="4">
          <cell r="Q4" t="str">
            <v>COD 
(ppm)</v>
          </cell>
          <cell r="R4" t="str">
            <v/>
          </cell>
          <cell r="S4" t="str">
            <v/>
          </cell>
          <cell r="AB4" t="str">
            <v/>
          </cell>
          <cell r="AC4" t="str">
            <v/>
          </cell>
        </row>
        <row r="5">
          <cell r="B5">
            <v>43495</v>
          </cell>
          <cell r="Q5">
            <v>30.85</v>
          </cell>
          <cell r="R5">
            <v>24.3</v>
          </cell>
          <cell r="AB5">
            <v>-120.90909090909092</v>
          </cell>
        </row>
        <row r="6">
          <cell r="B6">
            <v>43496</v>
          </cell>
          <cell r="Q6">
            <v>29.97</v>
          </cell>
          <cell r="R6">
            <v>22.1</v>
          </cell>
          <cell r="AB6">
            <v>0</v>
          </cell>
        </row>
        <row r="7">
          <cell r="B7">
            <v>43497</v>
          </cell>
          <cell r="Q7">
            <v>32.869999999999997</v>
          </cell>
          <cell r="R7">
            <v>25</v>
          </cell>
          <cell r="AB7">
            <v>-140.38461538461539</v>
          </cell>
        </row>
        <row r="8">
          <cell r="B8">
            <v>43498</v>
          </cell>
          <cell r="Q8">
            <v>0</v>
          </cell>
          <cell r="R8">
            <v>0</v>
          </cell>
          <cell r="AB8">
            <v>0</v>
          </cell>
        </row>
        <row r="9">
          <cell r="B9">
            <v>43499</v>
          </cell>
          <cell r="Q9">
            <v>0</v>
          </cell>
          <cell r="R9">
            <v>0</v>
          </cell>
          <cell r="AB9">
            <v>0</v>
          </cell>
        </row>
        <row r="10">
          <cell r="B10">
            <v>43500</v>
          </cell>
          <cell r="Q10">
            <v>31.33</v>
          </cell>
          <cell r="R10">
            <v>21.2</v>
          </cell>
          <cell r="AB10">
            <v>-195.67642956764294</v>
          </cell>
        </row>
        <row r="11">
          <cell r="B11">
            <v>43501</v>
          </cell>
          <cell r="Q11">
            <v>26.95</v>
          </cell>
          <cell r="R11">
            <v>18.399999999999999</v>
          </cell>
          <cell r="AB11">
            <v>0</v>
          </cell>
        </row>
        <row r="12">
          <cell r="B12">
            <v>43502</v>
          </cell>
          <cell r="Q12">
            <v>22.97</v>
          </cell>
          <cell r="R12">
            <v>18</v>
          </cell>
          <cell r="AB12">
            <v>-125.84692597239651</v>
          </cell>
        </row>
        <row r="13">
          <cell r="B13">
            <v>43503</v>
          </cell>
          <cell r="Q13">
            <v>35.31</v>
          </cell>
          <cell r="R13">
            <v>18.399999999999999</v>
          </cell>
          <cell r="AB13">
            <v>0</v>
          </cell>
        </row>
        <row r="14">
          <cell r="B14">
            <v>43504</v>
          </cell>
          <cell r="Q14">
            <v>21.08</v>
          </cell>
          <cell r="R14">
            <v>17.5</v>
          </cell>
          <cell r="AB14">
            <v>-88.374596340150717</v>
          </cell>
        </row>
        <row r="15">
          <cell r="B15">
            <v>43505</v>
          </cell>
          <cell r="Q15">
            <v>0</v>
          </cell>
          <cell r="R15">
            <v>0</v>
          </cell>
          <cell r="AB15">
            <v>0</v>
          </cell>
        </row>
        <row r="16">
          <cell r="B16">
            <v>43506</v>
          </cell>
          <cell r="Q16">
            <v>0</v>
          </cell>
          <cell r="R16">
            <v>0</v>
          </cell>
          <cell r="AB16">
            <v>0</v>
          </cell>
        </row>
        <row r="17">
          <cell r="B17">
            <v>43507</v>
          </cell>
          <cell r="Q17">
            <v>22</v>
          </cell>
          <cell r="R17">
            <v>16.899999999999999</v>
          </cell>
          <cell r="AB17">
            <v>-74.226804123711347</v>
          </cell>
        </row>
        <row r="18">
          <cell r="B18">
            <v>43508</v>
          </cell>
          <cell r="Q18">
            <v>33.799999999999997</v>
          </cell>
          <cell r="R18">
            <v>18</v>
          </cell>
          <cell r="AB18">
            <v>0</v>
          </cell>
        </row>
        <row r="19">
          <cell r="B19">
            <v>43509</v>
          </cell>
          <cell r="Q19">
            <v>25.2</v>
          </cell>
          <cell r="R19">
            <v>23.2</v>
          </cell>
          <cell r="AB19">
            <v>-43.20987654320988</v>
          </cell>
        </row>
        <row r="20">
          <cell r="B20">
            <v>43510</v>
          </cell>
          <cell r="Q20">
            <v>30</v>
          </cell>
          <cell r="R20">
            <v>26.3</v>
          </cell>
          <cell r="AB20">
            <v>0</v>
          </cell>
        </row>
        <row r="21">
          <cell r="B21">
            <v>43511</v>
          </cell>
          <cell r="Q21">
            <v>27</v>
          </cell>
          <cell r="R21">
            <v>27.9</v>
          </cell>
          <cell r="AB21">
            <v>-99.285714285714278</v>
          </cell>
        </row>
        <row r="22">
          <cell r="B22">
            <v>43512</v>
          </cell>
          <cell r="Q22">
            <v>0</v>
          </cell>
          <cell r="R22">
            <v>0</v>
          </cell>
          <cell r="AB22">
            <v>0</v>
          </cell>
        </row>
        <row r="23">
          <cell r="B23">
            <v>43513</v>
          </cell>
          <cell r="Q23">
            <v>0</v>
          </cell>
          <cell r="R23">
            <v>0</v>
          </cell>
          <cell r="AB23">
            <v>0</v>
          </cell>
        </row>
        <row r="24">
          <cell r="B24">
            <v>43514</v>
          </cell>
          <cell r="Q24">
            <v>29</v>
          </cell>
          <cell r="R24">
            <v>21.1</v>
          </cell>
          <cell r="AB24">
            <v>-56.296296296296312</v>
          </cell>
        </row>
        <row r="25">
          <cell r="B25">
            <v>43515</v>
          </cell>
          <cell r="Q25">
            <v>26.9</v>
          </cell>
          <cell r="R25">
            <v>17.7</v>
          </cell>
          <cell r="AB25">
            <v>0</v>
          </cell>
        </row>
        <row r="26">
          <cell r="B26">
            <v>43516</v>
          </cell>
          <cell r="Q26">
            <v>29.2</v>
          </cell>
          <cell r="R26">
            <v>20.3</v>
          </cell>
          <cell r="AB26">
            <v>-38.095238095238102</v>
          </cell>
        </row>
        <row r="27">
          <cell r="B27">
            <v>43517</v>
          </cell>
          <cell r="Q27">
            <v>28.8</v>
          </cell>
          <cell r="R27">
            <v>12.3</v>
          </cell>
          <cell r="AB27">
            <v>0</v>
          </cell>
        </row>
        <row r="28">
          <cell r="B28">
            <v>43518</v>
          </cell>
          <cell r="Q28">
            <v>29</v>
          </cell>
          <cell r="R28">
            <v>11</v>
          </cell>
          <cell r="S28">
            <v>9.75</v>
          </cell>
          <cell r="AB28">
            <v>8.3333333333333321</v>
          </cell>
          <cell r="AC28">
            <v>31.818181818181824</v>
          </cell>
        </row>
        <row r="29">
          <cell r="B29">
            <v>43519</v>
          </cell>
          <cell r="Q29">
            <v>0</v>
          </cell>
          <cell r="R29">
            <v>0</v>
          </cell>
          <cell r="S29">
            <v>0</v>
          </cell>
          <cell r="AB29">
            <v>0</v>
          </cell>
          <cell r="AC29">
            <v>0</v>
          </cell>
        </row>
        <row r="30">
          <cell r="B30">
            <v>43520</v>
          </cell>
          <cell r="Q30">
            <v>0</v>
          </cell>
          <cell r="R30">
            <v>19.399999999999999</v>
          </cell>
          <cell r="S30">
            <v>0</v>
          </cell>
          <cell r="AB30">
            <v>0</v>
          </cell>
          <cell r="AC30">
            <v>0</v>
          </cell>
        </row>
        <row r="31">
          <cell r="B31">
            <v>43521</v>
          </cell>
          <cell r="Q31">
            <v>33</v>
          </cell>
          <cell r="R31">
            <v>20</v>
          </cell>
          <cell r="S31">
            <v>2.1999999999999993</v>
          </cell>
          <cell r="AB31">
            <v>-8.6956521739130519</v>
          </cell>
          <cell r="AC31">
            <v>82.539682539682545</v>
          </cell>
        </row>
        <row r="32">
          <cell r="B32">
            <v>43522</v>
          </cell>
          <cell r="Q32">
            <v>30.4</v>
          </cell>
          <cell r="R32">
            <v>16.5</v>
          </cell>
          <cell r="S32">
            <v>0</v>
          </cell>
          <cell r="AB32">
            <v>0</v>
          </cell>
          <cell r="AC32">
            <v>0</v>
          </cell>
        </row>
        <row r="33">
          <cell r="B33">
            <v>43523</v>
          </cell>
          <cell r="Q33">
            <v>32.6</v>
          </cell>
          <cell r="R33">
            <v>7</v>
          </cell>
          <cell r="S33">
            <v>9.9400000000000013</v>
          </cell>
          <cell r="AB33">
            <v>37.499999999999993</v>
          </cell>
          <cell r="AC33">
            <v>51.535836177474401</v>
          </cell>
        </row>
        <row r="34">
          <cell r="B34">
            <v>43524</v>
          </cell>
          <cell r="Q34">
            <v>45.4</v>
          </cell>
          <cell r="R34">
            <v>16.399999999999999</v>
          </cell>
          <cell r="S34">
            <v>0</v>
          </cell>
          <cell r="AB34">
            <v>0</v>
          </cell>
          <cell r="AC34">
            <v>0</v>
          </cell>
        </row>
        <row r="35">
          <cell r="B35">
            <v>43525</v>
          </cell>
          <cell r="Q35">
            <v>38.5</v>
          </cell>
          <cell r="R35">
            <v>17.2</v>
          </cell>
          <cell r="S35">
            <v>1.740000000000002</v>
          </cell>
          <cell r="AB35">
            <v>-53.571428571428569</v>
          </cell>
          <cell r="AC35">
            <v>0</v>
          </cell>
        </row>
        <row r="36">
          <cell r="B36">
            <v>43526</v>
          </cell>
          <cell r="Q36">
            <v>0</v>
          </cell>
          <cell r="R36">
            <v>0</v>
          </cell>
          <cell r="S36">
            <v>0</v>
          </cell>
          <cell r="AB36">
            <v>0</v>
          </cell>
          <cell r="AC36">
            <v>0</v>
          </cell>
        </row>
        <row r="37">
          <cell r="B37">
            <v>43527</v>
          </cell>
          <cell r="Q37">
            <v>0</v>
          </cell>
          <cell r="R37">
            <v>0</v>
          </cell>
          <cell r="S37">
            <v>0</v>
          </cell>
          <cell r="AB37">
            <v>0</v>
          </cell>
          <cell r="AC37">
            <v>0</v>
          </cell>
        </row>
        <row r="38">
          <cell r="B38">
            <v>43528</v>
          </cell>
          <cell r="Q38">
            <v>48.1</v>
          </cell>
          <cell r="R38">
            <v>23.9</v>
          </cell>
          <cell r="S38">
            <v>0.5400000000000027</v>
          </cell>
          <cell r="AB38">
            <v>-85.271317829457345</v>
          </cell>
          <cell r="AC38">
            <v>96.864111498257827</v>
          </cell>
        </row>
        <row r="39">
          <cell r="B39">
            <v>43529</v>
          </cell>
          <cell r="Q39">
            <v>36.1</v>
          </cell>
          <cell r="R39">
            <v>26.3</v>
          </cell>
          <cell r="S39">
            <v>0</v>
          </cell>
          <cell r="AB39">
            <v>0</v>
          </cell>
          <cell r="AC39">
            <v>0</v>
          </cell>
        </row>
        <row r="40">
          <cell r="B40">
            <v>43530</v>
          </cell>
          <cell r="Q40">
            <v>60.4</v>
          </cell>
          <cell r="R40">
            <v>23.4</v>
          </cell>
          <cell r="S40">
            <v>4.3300000000000018</v>
          </cell>
          <cell r="AB40">
            <v>-136.36363636363632</v>
          </cell>
          <cell r="AC40">
            <v>70.199587061252572</v>
          </cell>
        </row>
        <row r="41">
          <cell r="B41">
            <v>43531</v>
          </cell>
          <cell r="Q41">
            <v>62.6</v>
          </cell>
          <cell r="R41">
            <v>21.7</v>
          </cell>
          <cell r="S41">
            <v>0</v>
          </cell>
          <cell r="AB41">
            <v>0</v>
          </cell>
          <cell r="AC41">
            <v>0</v>
          </cell>
        </row>
        <row r="42">
          <cell r="B42">
            <v>43532</v>
          </cell>
          <cell r="Q42">
            <v>52.7</v>
          </cell>
          <cell r="R42">
            <v>23.6</v>
          </cell>
          <cell r="S42">
            <v>3.629999999999999</v>
          </cell>
          <cell r="AB42">
            <v>-337.03703703703707</v>
          </cell>
          <cell r="AC42">
            <v>83.371507100320656</v>
          </cell>
        </row>
        <row r="43">
          <cell r="B43">
            <v>43533</v>
          </cell>
          <cell r="Q43">
            <v>0</v>
          </cell>
          <cell r="R43">
            <v>0</v>
          </cell>
          <cell r="S43">
            <v>0</v>
          </cell>
          <cell r="AB43">
            <v>0</v>
          </cell>
          <cell r="AC43">
            <v>0</v>
          </cell>
        </row>
        <row r="44">
          <cell r="B44">
            <v>43534</v>
          </cell>
          <cell r="Q44">
            <v>0</v>
          </cell>
          <cell r="R44">
            <v>0</v>
          </cell>
          <cell r="S44">
            <v>0</v>
          </cell>
          <cell r="AB44">
            <v>0</v>
          </cell>
          <cell r="AC44">
            <v>0</v>
          </cell>
        </row>
        <row r="45">
          <cell r="B45">
            <v>43535</v>
          </cell>
          <cell r="Q45">
            <v>33.9</v>
          </cell>
          <cell r="R45">
            <v>15.4</v>
          </cell>
          <cell r="S45">
            <v>1.3699999999999992</v>
          </cell>
          <cell r="AB45">
            <v>-294.87179487179492</v>
          </cell>
          <cell r="AC45">
            <v>93.264503441494583</v>
          </cell>
        </row>
        <row r="46">
          <cell r="B46">
            <v>43536</v>
          </cell>
          <cell r="Q46">
            <v>33.5</v>
          </cell>
          <cell r="R46">
            <v>12.3</v>
          </cell>
          <cell r="S46">
            <v>0</v>
          </cell>
          <cell r="AB46">
            <v>0</v>
          </cell>
          <cell r="AC46">
            <v>0</v>
          </cell>
        </row>
        <row r="47">
          <cell r="B47">
            <v>43537</v>
          </cell>
          <cell r="Q47">
            <v>24.6</v>
          </cell>
          <cell r="R47">
            <v>10.9</v>
          </cell>
          <cell r="S47">
            <v>6.5299999999999994</v>
          </cell>
          <cell r="AB47">
            <v>-220.58823529411765</v>
          </cell>
          <cell r="AC47">
            <v>69.768518518518519</v>
          </cell>
        </row>
        <row r="48">
          <cell r="B48">
            <v>43538</v>
          </cell>
          <cell r="Q48">
            <v>33.700000000000003</v>
          </cell>
          <cell r="R48">
            <v>13.6</v>
          </cell>
          <cell r="S48">
            <v>0</v>
          </cell>
          <cell r="AB48">
            <v>0</v>
          </cell>
          <cell r="AC48">
            <v>0</v>
          </cell>
        </row>
        <row r="49">
          <cell r="B49">
            <v>43539</v>
          </cell>
          <cell r="Q49">
            <v>32</v>
          </cell>
          <cell r="R49">
            <v>15.1</v>
          </cell>
          <cell r="S49">
            <v>5.2999999999999989</v>
          </cell>
          <cell r="AB49">
            <v>-214.58333333333334</v>
          </cell>
          <cell r="AC49">
            <v>73.500000000000014</v>
          </cell>
        </row>
        <row r="50">
          <cell r="B50">
            <v>43540</v>
          </cell>
          <cell r="Q50">
            <v>0</v>
          </cell>
          <cell r="R50">
            <v>0</v>
          </cell>
          <cell r="S50">
            <v>0</v>
          </cell>
          <cell r="AB50">
            <v>0</v>
          </cell>
          <cell r="AC50">
            <v>0</v>
          </cell>
        </row>
        <row r="51">
          <cell r="B51">
            <v>43541</v>
          </cell>
          <cell r="Q51">
            <v>0</v>
          </cell>
          <cell r="R51">
            <v>0</v>
          </cell>
          <cell r="S51">
            <v>0</v>
          </cell>
          <cell r="AB51">
            <v>0</v>
          </cell>
          <cell r="AC51">
            <v>0</v>
          </cell>
        </row>
        <row r="52">
          <cell r="B52">
            <v>43542</v>
          </cell>
          <cell r="Q52">
            <v>34</v>
          </cell>
          <cell r="R52">
            <v>16.399999999999999</v>
          </cell>
          <cell r="S52">
            <v>4.8000000000000007</v>
          </cell>
          <cell r="AB52">
            <v>-256.52173913043475</v>
          </cell>
          <cell r="AC52">
            <v>75.510204081632651</v>
          </cell>
        </row>
        <row r="53">
          <cell r="B53">
            <v>43543</v>
          </cell>
          <cell r="Q53">
            <v>47.9</v>
          </cell>
          <cell r="R53">
            <v>17.899999999999999</v>
          </cell>
          <cell r="S53">
            <v>0</v>
          </cell>
          <cell r="AB53">
            <v>0</v>
          </cell>
          <cell r="AC53">
            <v>0</v>
          </cell>
        </row>
        <row r="54">
          <cell r="B54">
            <v>43544</v>
          </cell>
          <cell r="Q54">
            <v>31</v>
          </cell>
          <cell r="R54">
            <v>16.2</v>
          </cell>
          <cell r="S54">
            <v>6.6000000000000014</v>
          </cell>
          <cell r="AB54">
            <v>-305</v>
          </cell>
          <cell r="AC54">
            <v>66.834170854271349</v>
          </cell>
        </row>
        <row r="55">
          <cell r="B55">
            <v>43545</v>
          </cell>
          <cell r="Q55">
            <v>60.7</v>
          </cell>
          <cell r="R55">
            <v>17.399999999999999</v>
          </cell>
          <cell r="S55">
            <v>0</v>
          </cell>
          <cell r="AB55">
            <v>0</v>
          </cell>
          <cell r="AC55">
            <v>0</v>
          </cell>
        </row>
        <row r="56">
          <cell r="B56">
            <v>43546</v>
          </cell>
          <cell r="Q56">
            <v>37.200000000000003</v>
          </cell>
          <cell r="R56">
            <v>16.399999999999999</v>
          </cell>
          <cell r="S56">
            <v>6.0300000000000011</v>
          </cell>
          <cell r="AB56">
            <v>-446.66666666666657</v>
          </cell>
          <cell r="AC56">
            <v>75.695284159613053</v>
          </cell>
        </row>
        <row r="57">
          <cell r="B57">
            <v>43547</v>
          </cell>
          <cell r="Q57">
            <v>0</v>
          </cell>
          <cell r="R57">
            <v>0</v>
          </cell>
          <cell r="S57">
            <v>0</v>
          </cell>
          <cell r="AB57">
            <v>0</v>
          </cell>
          <cell r="AC57">
            <v>0</v>
          </cell>
        </row>
        <row r="58">
          <cell r="B58">
            <v>43548</v>
          </cell>
          <cell r="Q58">
            <v>0</v>
          </cell>
          <cell r="R58">
            <v>0</v>
          </cell>
          <cell r="S58">
            <v>0</v>
          </cell>
          <cell r="AB58">
            <v>0</v>
          </cell>
          <cell r="AC58">
            <v>0</v>
          </cell>
        </row>
        <row r="59">
          <cell r="B59">
            <v>43549</v>
          </cell>
          <cell r="Q59">
            <v>43.1</v>
          </cell>
          <cell r="R59">
            <v>16.600000000000001</v>
          </cell>
          <cell r="S59">
            <v>2.6799999999999997</v>
          </cell>
          <cell r="AB59">
            <v>-232.00000000000003</v>
          </cell>
          <cell r="AC59">
            <v>87.078109932497597</v>
          </cell>
        </row>
        <row r="60">
          <cell r="B60">
            <v>43550</v>
          </cell>
          <cell r="Q60">
            <v>44.2</v>
          </cell>
          <cell r="R60">
            <v>16.2</v>
          </cell>
          <cell r="S60">
            <v>0</v>
          </cell>
          <cell r="AB60">
            <v>0</v>
          </cell>
          <cell r="AC60">
            <v>0</v>
          </cell>
        </row>
        <row r="61">
          <cell r="B61">
            <v>43551</v>
          </cell>
          <cell r="Q61">
            <v>39.4</v>
          </cell>
          <cell r="R61">
            <v>13</v>
          </cell>
          <cell r="S61">
            <v>5.379999999999999</v>
          </cell>
          <cell r="AB61">
            <v>-333.33333333333337</v>
          </cell>
          <cell r="AC61">
            <v>72.565017848036717</v>
          </cell>
        </row>
        <row r="62">
          <cell r="B62">
            <v>43552</v>
          </cell>
          <cell r="Q62">
            <v>0</v>
          </cell>
          <cell r="R62">
            <v>13.2</v>
          </cell>
          <cell r="S62">
            <v>0</v>
          </cell>
          <cell r="AB62">
            <v>0</v>
          </cell>
          <cell r="AC62">
            <v>0</v>
          </cell>
        </row>
        <row r="63">
          <cell r="B63">
            <v>43553</v>
          </cell>
          <cell r="Q63">
            <v>32.200000000000003</v>
          </cell>
          <cell r="R63">
            <v>12.8</v>
          </cell>
          <cell r="S63">
            <v>4.59</v>
          </cell>
          <cell r="AB63">
            <v>-212.19512195121956</v>
          </cell>
          <cell r="AC63">
            <v>78.789279112754159</v>
          </cell>
        </row>
        <row r="64">
          <cell r="B64">
            <v>43554</v>
          </cell>
          <cell r="Q64">
            <v>0</v>
          </cell>
          <cell r="R64">
            <v>0</v>
          </cell>
          <cell r="S64">
            <v>0</v>
          </cell>
          <cell r="AB64">
            <v>0</v>
          </cell>
          <cell r="AC64">
            <v>0</v>
          </cell>
        </row>
        <row r="65">
          <cell r="B65">
            <v>43555</v>
          </cell>
          <cell r="Q65">
            <v>0</v>
          </cell>
          <cell r="R65">
            <v>0</v>
          </cell>
          <cell r="S65">
            <v>0</v>
          </cell>
          <cell r="AB65">
            <v>0</v>
          </cell>
          <cell r="AC65">
            <v>0</v>
          </cell>
        </row>
        <row r="66">
          <cell r="B66">
            <v>43556</v>
          </cell>
          <cell r="Q66">
            <v>46</v>
          </cell>
          <cell r="R66">
            <v>22</v>
          </cell>
          <cell r="S66">
            <v>2</v>
          </cell>
          <cell r="AB66">
            <v>-388.88888888888886</v>
          </cell>
          <cell r="AC66">
            <v>87.421383647798748</v>
          </cell>
        </row>
        <row r="67">
          <cell r="B67">
            <v>43557</v>
          </cell>
          <cell r="Q67">
            <v>43.1</v>
          </cell>
          <cell r="R67">
            <v>18.899999999999999</v>
          </cell>
          <cell r="S67">
            <v>0</v>
          </cell>
          <cell r="AB67">
            <v>0</v>
          </cell>
          <cell r="AC67">
            <v>0</v>
          </cell>
        </row>
        <row r="68">
          <cell r="B68">
            <v>43558</v>
          </cell>
          <cell r="Q68">
            <v>44.7</v>
          </cell>
          <cell r="R68">
            <v>18</v>
          </cell>
          <cell r="S68">
            <v>3.2600000000000016</v>
          </cell>
          <cell r="AB68">
            <v>-282.97872340425533</v>
          </cell>
          <cell r="AC68">
            <v>79.814241486068099</v>
          </cell>
        </row>
        <row r="69">
          <cell r="B69">
            <v>43559</v>
          </cell>
          <cell r="Q69">
            <v>43.7</v>
          </cell>
          <cell r="R69">
            <v>16.2</v>
          </cell>
          <cell r="S69">
            <v>0</v>
          </cell>
          <cell r="AB69">
            <v>0</v>
          </cell>
          <cell r="AC69">
            <v>0</v>
          </cell>
        </row>
        <row r="70">
          <cell r="B70">
            <v>43560</v>
          </cell>
          <cell r="Q70">
            <v>45.4</v>
          </cell>
          <cell r="R70">
            <v>14.7</v>
          </cell>
          <cell r="S70">
            <v>4.9700000000000024</v>
          </cell>
          <cell r="AB70">
            <v>-188.23529411764704</v>
          </cell>
          <cell r="AC70">
            <v>74.733096085409244</v>
          </cell>
        </row>
        <row r="71">
          <cell r="B71">
            <v>43561</v>
          </cell>
          <cell r="Q71">
            <v>0</v>
          </cell>
          <cell r="R71">
            <v>0</v>
          </cell>
          <cell r="S71">
            <v>0</v>
          </cell>
          <cell r="AB71">
            <v>0</v>
          </cell>
          <cell r="AC71">
            <v>0</v>
          </cell>
        </row>
        <row r="72">
          <cell r="B72">
            <v>43562</v>
          </cell>
          <cell r="Q72">
            <v>0</v>
          </cell>
          <cell r="R72">
            <v>0</v>
          </cell>
          <cell r="S72">
            <v>0</v>
          </cell>
          <cell r="AB72">
            <v>0</v>
          </cell>
          <cell r="AC72">
            <v>0</v>
          </cell>
        </row>
        <row r="73">
          <cell r="B73">
            <v>43563</v>
          </cell>
          <cell r="Q73">
            <v>38.6</v>
          </cell>
          <cell r="R73">
            <v>15.7</v>
          </cell>
          <cell r="S73">
            <v>3.41</v>
          </cell>
          <cell r="AB73">
            <v>-248.88888888888889</v>
          </cell>
          <cell r="AC73">
            <v>81.517615176151764</v>
          </cell>
        </row>
        <row r="74">
          <cell r="B74">
            <v>43564</v>
          </cell>
          <cell r="Q74">
            <v>0</v>
          </cell>
          <cell r="R74">
            <v>15.2</v>
          </cell>
          <cell r="S74">
            <v>0</v>
          </cell>
          <cell r="AB74">
            <v>0</v>
          </cell>
          <cell r="AC74">
            <v>0</v>
          </cell>
        </row>
        <row r="75">
          <cell r="B75">
            <v>43565</v>
          </cell>
          <cell r="Q75">
            <v>50.3</v>
          </cell>
          <cell r="R75">
            <v>19</v>
          </cell>
          <cell r="S75">
            <v>2.6900000000000013</v>
          </cell>
          <cell r="AB75">
            <v>-442.85714285714289</v>
          </cell>
          <cell r="AC75">
            <v>85.676251331203403</v>
          </cell>
        </row>
        <row r="76">
          <cell r="B76">
            <v>43566</v>
          </cell>
          <cell r="Q76">
            <v>41.5</v>
          </cell>
          <cell r="R76">
            <v>19.3</v>
          </cell>
          <cell r="S76">
            <v>0</v>
          </cell>
          <cell r="AB76">
            <v>0</v>
          </cell>
          <cell r="AC76">
            <v>0</v>
          </cell>
        </row>
        <row r="77">
          <cell r="B77">
            <v>43567</v>
          </cell>
          <cell r="Q77">
            <v>50.6</v>
          </cell>
          <cell r="R77">
            <v>28.9</v>
          </cell>
          <cell r="S77">
            <v>1.5700000000000003</v>
          </cell>
          <cell r="AB77">
            <v>-106.42857142857143</v>
          </cell>
          <cell r="AC77">
            <v>90.467516697024891</v>
          </cell>
        </row>
        <row r="78">
          <cell r="B78">
            <v>43568</v>
          </cell>
          <cell r="Q78">
            <v>0</v>
          </cell>
          <cell r="R78">
            <v>0</v>
          </cell>
          <cell r="S78">
            <v>0</v>
          </cell>
          <cell r="AB78">
            <v>0</v>
          </cell>
          <cell r="AC78">
            <v>0</v>
          </cell>
        </row>
        <row r="79">
          <cell r="B79">
            <v>43569</v>
          </cell>
          <cell r="Q79">
            <v>0</v>
          </cell>
          <cell r="R79">
            <v>0</v>
          </cell>
          <cell r="S79">
            <v>0</v>
          </cell>
          <cell r="AB79">
            <v>0</v>
          </cell>
          <cell r="AC79">
            <v>0</v>
          </cell>
        </row>
        <row r="80">
          <cell r="B80">
            <v>43570</v>
          </cell>
          <cell r="Q80">
            <v>39.299999999999997</v>
          </cell>
          <cell r="R80">
            <v>16.2</v>
          </cell>
          <cell r="S80">
            <v>2.0700000000000003</v>
          </cell>
          <cell r="AB80">
            <v>-362.85714285714283</v>
          </cell>
          <cell r="AC80">
            <v>88.344594594594597</v>
          </cell>
        </row>
        <row r="81">
          <cell r="B81">
            <v>43571</v>
          </cell>
          <cell r="Q81">
            <v>34</v>
          </cell>
          <cell r="R81">
            <v>17.100000000000001</v>
          </cell>
          <cell r="S81">
            <v>0</v>
          </cell>
          <cell r="AB81">
            <v>0</v>
          </cell>
          <cell r="AC81">
            <v>0</v>
          </cell>
        </row>
        <row r="82">
          <cell r="B82">
            <v>43572</v>
          </cell>
          <cell r="Q82">
            <v>40.700000000000003</v>
          </cell>
          <cell r="R82">
            <v>17.7</v>
          </cell>
          <cell r="S82">
            <v>0</v>
          </cell>
          <cell r="AB82">
            <v>0</v>
          </cell>
          <cell r="AC82">
            <v>0</v>
          </cell>
        </row>
        <row r="83">
          <cell r="B83">
            <v>43573</v>
          </cell>
          <cell r="Q83">
            <v>39.5</v>
          </cell>
          <cell r="R83">
            <v>18.7</v>
          </cell>
          <cell r="S83">
            <v>0</v>
          </cell>
          <cell r="AB83">
            <v>0</v>
          </cell>
          <cell r="AC83">
            <v>0</v>
          </cell>
        </row>
        <row r="84">
          <cell r="B84">
            <v>43574</v>
          </cell>
          <cell r="Q84">
            <v>52.8</v>
          </cell>
          <cell r="R84">
            <v>21.4</v>
          </cell>
          <cell r="S84">
            <v>4.4000000000000021</v>
          </cell>
          <cell r="AB84">
            <v>-210.14492753623185</v>
          </cell>
          <cell r="AC84">
            <v>76.719576719576708</v>
          </cell>
        </row>
        <row r="85">
          <cell r="B85">
            <v>43575</v>
          </cell>
          <cell r="Q85">
            <v>0</v>
          </cell>
          <cell r="R85">
            <v>0</v>
          </cell>
          <cell r="S85">
            <v>0</v>
          </cell>
          <cell r="AB85">
            <v>0</v>
          </cell>
          <cell r="AC85">
            <v>0</v>
          </cell>
        </row>
        <row r="86">
          <cell r="B86">
            <v>43576</v>
          </cell>
          <cell r="Q86">
            <v>0</v>
          </cell>
          <cell r="R86">
            <v>0</v>
          </cell>
          <cell r="S86">
            <v>0</v>
          </cell>
          <cell r="AB86">
            <v>0</v>
          </cell>
          <cell r="AC86">
            <v>0</v>
          </cell>
        </row>
        <row r="87">
          <cell r="B87">
            <v>43577</v>
          </cell>
          <cell r="Q87">
            <v>45.2</v>
          </cell>
          <cell r="R87">
            <v>17.5</v>
          </cell>
          <cell r="S87">
            <v>6.8099999999999987</v>
          </cell>
          <cell r="AB87">
            <v>-243.1372549019608</v>
          </cell>
          <cell r="AC87">
            <v>67.101449275362341</v>
          </cell>
        </row>
        <row r="88">
          <cell r="B88">
            <v>43578</v>
          </cell>
          <cell r="R88">
            <v>16.2</v>
          </cell>
          <cell r="S88">
            <v>0</v>
          </cell>
          <cell r="AB88">
            <v>0</v>
          </cell>
          <cell r="AC88">
            <v>0</v>
          </cell>
        </row>
        <row r="89">
          <cell r="B89">
            <v>43579</v>
          </cell>
          <cell r="R89">
            <v>16.899999999999999</v>
          </cell>
          <cell r="S89">
            <v>8.9000000000000021</v>
          </cell>
          <cell r="AB89">
            <v>-172.58064516129031</v>
          </cell>
          <cell r="AC89">
            <v>54.591836734693864</v>
          </cell>
        </row>
        <row r="90">
          <cell r="B90">
            <v>43580</v>
          </cell>
          <cell r="R90">
            <v>25.8</v>
          </cell>
          <cell r="S90">
            <v>0</v>
          </cell>
          <cell r="AB90">
            <v>0</v>
          </cell>
          <cell r="AC90">
            <v>0</v>
          </cell>
        </row>
        <row r="91">
          <cell r="B91">
            <v>43581</v>
          </cell>
          <cell r="R91">
            <v>15.7</v>
          </cell>
          <cell r="S91">
            <v>11.600000000000001</v>
          </cell>
          <cell r="AB91">
            <v>-53.921568627450988</v>
          </cell>
          <cell r="AC91">
            <v>25.641025641025639</v>
          </cell>
        </row>
        <row r="92">
          <cell r="B92">
            <v>43582</v>
          </cell>
          <cell r="R92">
            <v>0</v>
          </cell>
          <cell r="S92">
            <v>0</v>
          </cell>
          <cell r="AB92">
            <v>0</v>
          </cell>
          <cell r="AC92">
            <v>0</v>
          </cell>
        </row>
        <row r="93">
          <cell r="B93">
            <v>43583</v>
          </cell>
          <cell r="R93">
            <v>0</v>
          </cell>
          <cell r="S93">
            <v>0</v>
          </cell>
          <cell r="AB93">
            <v>0</v>
          </cell>
          <cell r="AC93">
            <v>0</v>
          </cell>
        </row>
        <row r="94">
          <cell r="B94">
            <v>43584</v>
          </cell>
          <cell r="R94">
            <v>16.899999999999999</v>
          </cell>
          <cell r="S94">
            <v>8.9000000000000021</v>
          </cell>
          <cell r="AB94">
            <v>-207.27272727272722</v>
          </cell>
          <cell r="AC94">
            <v>50.279329608938525</v>
          </cell>
        </row>
        <row r="95">
          <cell r="B95">
            <v>43585</v>
          </cell>
          <cell r="R95">
            <v>17.100000000000001</v>
          </cell>
          <cell r="S95">
            <v>0</v>
          </cell>
          <cell r="AB95">
            <v>0</v>
          </cell>
          <cell r="AC95">
            <v>0</v>
          </cell>
        </row>
        <row r="96">
          <cell r="B96">
            <v>43586</v>
          </cell>
          <cell r="R96">
            <v>20.3</v>
          </cell>
          <cell r="S96">
            <v>3.620000000000001</v>
          </cell>
          <cell r="AB96">
            <v>-262.50000000000006</v>
          </cell>
          <cell r="AC96">
            <v>80.652057723142704</v>
          </cell>
        </row>
        <row r="97">
          <cell r="B97">
            <v>43587</v>
          </cell>
          <cell r="R97">
            <v>24.5</v>
          </cell>
          <cell r="S97">
            <v>0</v>
          </cell>
          <cell r="AB97">
            <v>0</v>
          </cell>
          <cell r="AC97">
            <v>0</v>
          </cell>
        </row>
        <row r="98">
          <cell r="B98">
            <v>43588</v>
          </cell>
          <cell r="R98">
            <v>17</v>
          </cell>
          <cell r="S98">
            <v>7.3099999999999987</v>
          </cell>
          <cell r="AB98">
            <v>-246.93877551020407</v>
          </cell>
          <cell r="AC98">
            <v>59.724517906336096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6"/>
  <sheetViews>
    <sheetView tabSelected="1" zoomScale="40" zoomScaleNormal="40" workbookViewId="0">
      <pane xSplit="2" ySplit="4" topLeftCell="C20" activePane="bottomRight" state="frozen"/>
      <selection pane="topRight" activeCell="C1" sqref="C1"/>
      <selection pane="bottomLeft" activeCell="A6" sqref="A6"/>
      <selection pane="bottomRight" activeCell="AD25" sqref="AD25"/>
    </sheetView>
  </sheetViews>
  <sheetFormatPr defaultColWidth="8.75" defaultRowHeight="18"/>
  <cols>
    <col min="1" max="1" width="2.6640625" style="1" customWidth="1"/>
    <col min="2" max="2" width="12.6640625" style="1" customWidth="1"/>
    <col min="3" max="3" width="7.4140625" style="1" bestFit="1" customWidth="1"/>
    <col min="4" max="4" width="7.25" style="1" customWidth="1"/>
    <col min="5" max="5" width="6.25" style="1" customWidth="1"/>
    <col min="6" max="6" width="7.33203125" style="1" bestFit="1" customWidth="1"/>
    <col min="7" max="7" width="7.25" style="1" bestFit="1" customWidth="1"/>
    <col min="8" max="8" width="7.6640625" style="1" customWidth="1"/>
    <col min="9" max="10" width="7.4140625" style="1" bestFit="1" customWidth="1"/>
    <col min="11" max="11" width="5.6640625" style="1" customWidth="1"/>
    <col min="12" max="12" width="6.4140625" style="1" customWidth="1"/>
    <col min="13" max="13" width="7.83203125" style="1" customWidth="1"/>
    <col min="14" max="14" width="7.33203125" style="1" customWidth="1"/>
    <col min="15" max="15" width="7.33203125" style="1" bestFit="1" customWidth="1"/>
    <col min="16" max="16" width="7.25" style="1" bestFit="1" customWidth="1"/>
    <col min="17" max="17" width="8.6640625" style="1" customWidth="1"/>
    <col min="18" max="18" width="7.25" style="1" customWidth="1"/>
    <col min="19" max="19" width="8" style="1" bestFit="1" customWidth="1"/>
    <col min="20" max="20" width="9.5" style="1" customWidth="1"/>
    <col min="21" max="21" width="6.5" style="1" bestFit="1" customWidth="1"/>
    <col min="22" max="22" width="7.4140625" style="1" bestFit="1" customWidth="1"/>
    <col min="23" max="23" width="6.08203125" style="1" customWidth="1"/>
    <col min="24" max="24" width="8.25" style="1" bestFit="1" customWidth="1"/>
    <col min="25" max="25" width="6" style="1" customWidth="1"/>
    <col min="26" max="16384" width="8.75" style="1"/>
  </cols>
  <sheetData>
    <row r="1" spans="1:25">
      <c r="A1" s="130"/>
    </row>
    <row r="3" spans="1:25" ht="30" customHeight="1">
      <c r="B3" s="131"/>
      <c r="C3" s="170" t="s">
        <v>75</v>
      </c>
      <c r="D3" s="171"/>
      <c r="E3" s="171"/>
      <c r="F3" s="171"/>
      <c r="G3" s="171"/>
      <c r="H3" s="171"/>
      <c r="I3" s="172"/>
      <c r="J3" s="169" t="s">
        <v>76</v>
      </c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73" t="s">
        <v>77</v>
      </c>
      <c r="V3" s="174"/>
      <c r="W3" s="174"/>
      <c r="X3" s="174"/>
      <c r="Y3" s="175"/>
    </row>
    <row r="4" spans="1:25" ht="39.6">
      <c r="B4" s="187" t="s">
        <v>66</v>
      </c>
      <c r="C4" s="132" t="s">
        <v>2</v>
      </c>
      <c r="D4" s="132" t="s">
        <v>67</v>
      </c>
      <c r="E4" s="132" t="s">
        <v>60</v>
      </c>
      <c r="F4" s="132" t="s">
        <v>61</v>
      </c>
      <c r="G4" s="132" t="s">
        <v>59</v>
      </c>
      <c r="H4" s="132" t="s">
        <v>73</v>
      </c>
      <c r="I4" s="132" t="s">
        <v>62</v>
      </c>
      <c r="J4" s="132" t="s">
        <v>63</v>
      </c>
      <c r="K4" s="133" t="s">
        <v>0</v>
      </c>
      <c r="L4" s="132" t="s">
        <v>2</v>
      </c>
      <c r="M4" s="135" t="s">
        <v>68</v>
      </c>
      <c r="N4" s="132" t="s">
        <v>78</v>
      </c>
      <c r="O4" s="132" t="s">
        <v>58</v>
      </c>
      <c r="P4" s="132" t="s">
        <v>64</v>
      </c>
      <c r="Q4" s="132" t="s">
        <v>79</v>
      </c>
      <c r="R4" s="132" t="s">
        <v>69</v>
      </c>
      <c r="S4" s="132" t="s">
        <v>70</v>
      </c>
      <c r="T4" s="132" t="s">
        <v>71</v>
      </c>
      <c r="U4" s="134" t="s">
        <v>57</v>
      </c>
      <c r="V4" s="135" t="s">
        <v>65</v>
      </c>
      <c r="W4" s="135" t="s">
        <v>72</v>
      </c>
      <c r="X4" s="132" t="s">
        <v>74</v>
      </c>
      <c r="Y4" s="135" t="s">
        <v>55</v>
      </c>
    </row>
    <row r="5" spans="1:25" ht="22.65" customHeight="1">
      <c r="B5" s="136">
        <v>44044</v>
      </c>
      <c r="C5" s="145"/>
      <c r="D5" s="138"/>
      <c r="E5" s="138"/>
      <c r="F5" s="138"/>
      <c r="G5" s="138"/>
      <c r="H5" s="138"/>
      <c r="I5" s="143"/>
      <c r="J5" s="138"/>
      <c r="K5" s="142" t="s">
        <v>56</v>
      </c>
      <c r="L5" s="141">
        <v>44.8</v>
      </c>
      <c r="M5" s="138">
        <v>25.2</v>
      </c>
      <c r="N5" s="146"/>
      <c r="O5" s="138" t="s">
        <v>56</v>
      </c>
      <c r="P5" s="138" t="s">
        <v>56</v>
      </c>
      <c r="Q5" s="147"/>
      <c r="R5" s="137"/>
      <c r="S5" s="148" t="s">
        <v>56</v>
      </c>
      <c r="T5" s="141" t="s">
        <v>56</v>
      </c>
      <c r="U5" s="138"/>
      <c r="V5" s="141"/>
      <c r="W5" s="139"/>
      <c r="X5" s="139"/>
      <c r="Y5" s="139"/>
    </row>
    <row r="6" spans="1:25" ht="22.65" customHeight="1">
      <c r="B6" s="136">
        <v>44045</v>
      </c>
      <c r="C6" s="66"/>
      <c r="D6" s="138"/>
      <c r="E6" s="138"/>
      <c r="F6" s="138"/>
      <c r="G6" s="138"/>
      <c r="H6" s="138"/>
      <c r="I6" s="143"/>
      <c r="J6" s="66"/>
      <c r="K6" s="142" t="s">
        <v>56</v>
      </c>
      <c r="L6" s="141">
        <v>24.72</v>
      </c>
      <c r="M6" s="138">
        <v>28.6</v>
      </c>
      <c r="N6" s="66"/>
      <c r="O6" s="138" t="s">
        <v>56</v>
      </c>
      <c r="P6" s="138" t="s">
        <v>56</v>
      </c>
      <c r="Q6" s="147"/>
      <c r="R6" s="137"/>
      <c r="S6" s="66" t="s">
        <v>56</v>
      </c>
      <c r="T6" s="141" t="s">
        <v>56</v>
      </c>
      <c r="U6" s="138"/>
      <c r="V6" s="141"/>
      <c r="W6" s="139"/>
      <c r="X6" s="139"/>
      <c r="Y6" s="139"/>
    </row>
    <row r="7" spans="1:25" ht="22.65" customHeight="1">
      <c r="B7" s="136">
        <v>44046</v>
      </c>
      <c r="C7" s="144">
        <v>675.6</v>
      </c>
      <c r="D7" s="138">
        <v>8.17</v>
      </c>
      <c r="E7" s="138">
        <v>34.770000000000003</v>
      </c>
      <c r="F7" s="138">
        <v>0</v>
      </c>
      <c r="G7" s="138">
        <v>0.36</v>
      </c>
      <c r="H7" s="138">
        <f t="shared" ref="H7:H25" si="0">E7-D7</f>
        <v>26.6</v>
      </c>
      <c r="I7" s="143">
        <f t="shared" ref="I7:I25" si="1">E7+G7+F7</f>
        <v>35.130000000000003</v>
      </c>
      <c r="J7" s="142">
        <v>2.3380999999999998</v>
      </c>
      <c r="K7" s="142">
        <v>7.9</v>
      </c>
      <c r="L7" s="141">
        <v>36.299999999999997</v>
      </c>
      <c r="M7" s="138">
        <v>28.2</v>
      </c>
      <c r="N7" s="138">
        <v>39.25</v>
      </c>
      <c r="O7" s="138">
        <v>0</v>
      </c>
      <c r="P7" s="138">
        <v>0.55000000000000004</v>
      </c>
      <c r="Q7" s="147">
        <f>N7-M7</f>
        <v>11.05</v>
      </c>
      <c r="R7" s="137">
        <f>M7+Q7+O7+P7</f>
        <v>39.799999999999997</v>
      </c>
      <c r="S7" s="144">
        <v>6.3</v>
      </c>
      <c r="T7" s="141">
        <v>112</v>
      </c>
      <c r="U7" s="138">
        <f t="shared" ref="U7:U23" si="2">(C7-L7)/C7*100</f>
        <v>94.626998223801067</v>
      </c>
      <c r="V7" s="141">
        <f t="shared" ref="V7:V23" si="3">(D7-M7)/D7*100</f>
        <v>-245.16523867809062</v>
      </c>
      <c r="W7" s="139">
        <f t="shared" ref="W7:W21" si="4">(E7-N7)/E7*100</f>
        <v>-12.88467069312625</v>
      </c>
      <c r="X7" s="139">
        <f t="shared" ref="X7:X21" si="5">(H7-Q7)/H7*100</f>
        <v>58.458646616541351</v>
      </c>
      <c r="Y7" s="139">
        <f t="shared" ref="Y7:Y21" si="6">(I7-R7)/I7*100</f>
        <v>-13.293481354967248</v>
      </c>
    </row>
    <row r="8" spans="1:25" ht="22.65" customHeight="1">
      <c r="B8" s="136">
        <v>44047</v>
      </c>
      <c r="C8" s="144"/>
      <c r="D8" s="138"/>
      <c r="E8" s="138"/>
      <c r="F8" s="138"/>
      <c r="G8" s="138"/>
      <c r="H8" s="138"/>
      <c r="I8" s="143"/>
      <c r="J8" s="142"/>
      <c r="K8" s="142" t="s">
        <v>56</v>
      </c>
      <c r="L8" s="141">
        <v>29.04</v>
      </c>
      <c r="M8" s="138">
        <v>26.9</v>
      </c>
      <c r="N8" s="138"/>
      <c r="O8" s="138" t="s">
        <v>56</v>
      </c>
      <c r="P8" s="138" t="s">
        <v>56</v>
      </c>
      <c r="Q8" s="147"/>
      <c r="R8" s="137"/>
      <c r="S8" s="144" t="s">
        <v>56</v>
      </c>
      <c r="T8" s="141" t="s">
        <v>56</v>
      </c>
      <c r="U8" s="138"/>
      <c r="V8" s="141"/>
      <c r="W8" s="139"/>
      <c r="X8" s="139"/>
      <c r="Y8" s="139"/>
    </row>
    <row r="9" spans="1:25" ht="22.65" customHeight="1">
      <c r="B9" s="136">
        <v>44048</v>
      </c>
      <c r="C9" s="144">
        <v>626.6</v>
      </c>
      <c r="D9" s="138">
        <v>6.96</v>
      </c>
      <c r="E9" s="138"/>
      <c r="F9" s="138">
        <v>0</v>
      </c>
      <c r="G9" s="138">
        <v>0.43</v>
      </c>
      <c r="H9" s="138"/>
      <c r="I9" s="143"/>
      <c r="J9" s="142"/>
      <c r="K9" s="142" t="s">
        <v>56</v>
      </c>
      <c r="L9" s="141">
        <v>28.87</v>
      </c>
      <c r="M9" s="138">
        <v>31.9</v>
      </c>
      <c r="N9" s="138"/>
      <c r="O9" s="138" t="s">
        <v>56</v>
      </c>
      <c r="P9" s="138" t="s">
        <v>56</v>
      </c>
      <c r="Q9" s="147"/>
      <c r="R9" s="137"/>
      <c r="S9" s="144" t="s">
        <v>56</v>
      </c>
      <c r="T9" s="141" t="s">
        <v>56</v>
      </c>
      <c r="U9" s="138">
        <f t="shared" si="2"/>
        <v>95.392594956910301</v>
      </c>
      <c r="V9" s="141">
        <f t="shared" si="3"/>
        <v>-358.33333333333331</v>
      </c>
      <c r="W9" s="139"/>
      <c r="X9" s="139"/>
      <c r="Y9" s="139"/>
    </row>
    <row r="10" spans="1:25" ht="22.65" customHeight="1">
      <c r="B10" s="136">
        <v>44049</v>
      </c>
      <c r="C10" s="144"/>
      <c r="D10" s="138"/>
      <c r="E10" s="138"/>
      <c r="F10" s="138"/>
      <c r="G10" s="138"/>
      <c r="H10" s="138"/>
      <c r="I10" s="143"/>
      <c r="J10" s="142"/>
      <c r="K10" s="142">
        <v>8.1</v>
      </c>
      <c r="L10" s="141">
        <v>33.43</v>
      </c>
      <c r="M10" s="138">
        <v>29.7</v>
      </c>
      <c r="N10" s="138"/>
      <c r="O10" s="138" t="s">
        <v>56</v>
      </c>
      <c r="P10" s="138" t="s">
        <v>56</v>
      </c>
      <c r="Q10" s="147"/>
      <c r="R10" s="137"/>
      <c r="S10" s="144">
        <v>8.3000000000000007</v>
      </c>
      <c r="T10" s="141" t="s">
        <v>56</v>
      </c>
      <c r="U10" s="138"/>
      <c r="V10" s="141"/>
      <c r="W10" s="139"/>
      <c r="X10" s="139"/>
      <c r="Y10" s="139"/>
    </row>
    <row r="11" spans="1:25" ht="22.65" customHeight="1">
      <c r="B11" s="136">
        <v>44050</v>
      </c>
      <c r="C11" s="144">
        <v>680.11</v>
      </c>
      <c r="D11" s="138">
        <v>8.59</v>
      </c>
      <c r="E11" s="138">
        <v>34.369999999999997</v>
      </c>
      <c r="F11" s="138">
        <v>0</v>
      </c>
      <c r="G11" s="138">
        <v>0.23</v>
      </c>
      <c r="H11" s="138">
        <f t="shared" si="0"/>
        <v>25.779999999999998</v>
      </c>
      <c r="I11" s="143">
        <f t="shared" si="1"/>
        <v>34.599999999999994</v>
      </c>
      <c r="J11" s="142">
        <v>2.6457999999999999</v>
      </c>
      <c r="K11" s="142" t="s">
        <v>56</v>
      </c>
      <c r="L11" s="141">
        <v>29.52</v>
      </c>
      <c r="M11" s="138">
        <v>31.1</v>
      </c>
      <c r="N11" s="138">
        <v>37.9</v>
      </c>
      <c r="O11" s="138">
        <v>0.08</v>
      </c>
      <c r="P11" s="138">
        <v>0.26</v>
      </c>
      <c r="Q11" s="147">
        <f>N11-M11</f>
        <v>6.7999999999999972</v>
      </c>
      <c r="R11" s="137">
        <f>M11+Q11+O11+P11</f>
        <v>38.239999999999995</v>
      </c>
      <c r="S11" s="144" t="s">
        <v>56</v>
      </c>
      <c r="T11" s="141" t="s">
        <v>56</v>
      </c>
      <c r="U11" s="138">
        <f t="shared" si="2"/>
        <v>95.659525664965955</v>
      </c>
      <c r="V11" s="141">
        <f t="shared" si="3"/>
        <v>-262.04889406286378</v>
      </c>
      <c r="W11" s="139">
        <f t="shared" si="4"/>
        <v>-10.270584812336343</v>
      </c>
      <c r="X11" s="139">
        <f t="shared" si="5"/>
        <v>73.622963537626077</v>
      </c>
      <c r="Y11" s="139">
        <f t="shared" si="6"/>
        <v>-10.520231213872835</v>
      </c>
    </row>
    <row r="12" spans="1:25" ht="22.65" customHeight="1">
      <c r="B12" s="136">
        <v>44051</v>
      </c>
      <c r="C12" s="144"/>
      <c r="D12" s="138"/>
      <c r="E12" s="138"/>
      <c r="F12" s="138"/>
      <c r="G12" s="138"/>
      <c r="H12" s="138"/>
      <c r="I12" s="143"/>
      <c r="J12" s="142"/>
      <c r="K12" s="142" t="s">
        <v>56</v>
      </c>
      <c r="L12" s="141">
        <v>29.9</v>
      </c>
      <c r="M12" s="138">
        <v>32.700000000000003</v>
      </c>
      <c r="N12" s="138"/>
      <c r="O12" s="138" t="s">
        <v>56</v>
      </c>
      <c r="P12" s="138" t="s">
        <v>56</v>
      </c>
      <c r="Q12" s="147"/>
      <c r="R12" s="137"/>
      <c r="S12" s="144" t="s">
        <v>56</v>
      </c>
      <c r="T12" s="141" t="s">
        <v>56</v>
      </c>
      <c r="U12" s="138"/>
      <c r="V12" s="141"/>
      <c r="W12" s="139"/>
      <c r="X12" s="139"/>
      <c r="Y12" s="139"/>
    </row>
    <row r="13" spans="1:25" ht="22.65" customHeight="1">
      <c r="B13" s="136">
        <v>44052</v>
      </c>
      <c r="C13" s="144"/>
      <c r="D13" s="138"/>
      <c r="E13" s="138"/>
      <c r="F13" s="138"/>
      <c r="G13" s="138"/>
      <c r="H13" s="138"/>
      <c r="I13" s="143"/>
      <c r="J13" s="142"/>
      <c r="K13" s="142" t="s">
        <v>56</v>
      </c>
      <c r="L13" s="141">
        <v>31.29</v>
      </c>
      <c r="M13" s="138">
        <v>33.200000000000003</v>
      </c>
      <c r="N13" s="138"/>
      <c r="O13" s="138" t="s">
        <v>56</v>
      </c>
      <c r="P13" s="138" t="s">
        <v>56</v>
      </c>
      <c r="Q13" s="147"/>
      <c r="R13" s="137"/>
      <c r="S13" s="144" t="s">
        <v>56</v>
      </c>
      <c r="T13" s="141" t="s">
        <v>56</v>
      </c>
      <c r="U13" s="138"/>
      <c r="V13" s="141"/>
      <c r="W13" s="139"/>
      <c r="X13" s="139"/>
      <c r="Y13" s="139"/>
    </row>
    <row r="14" spans="1:25" ht="22.65" customHeight="1">
      <c r="B14" s="136">
        <v>44053</v>
      </c>
      <c r="C14" s="144">
        <v>483.3</v>
      </c>
      <c r="D14" s="138">
        <v>17</v>
      </c>
      <c r="E14" s="138">
        <v>43.93</v>
      </c>
      <c r="F14" s="138">
        <v>0</v>
      </c>
      <c r="G14" s="138">
        <v>0</v>
      </c>
      <c r="H14" s="138">
        <f t="shared" si="0"/>
        <v>26.93</v>
      </c>
      <c r="I14" s="143">
        <f t="shared" si="1"/>
        <v>43.93</v>
      </c>
      <c r="J14" s="142">
        <v>3.0985</v>
      </c>
      <c r="K14" s="142">
        <v>8</v>
      </c>
      <c r="L14" s="141">
        <v>29.5</v>
      </c>
      <c r="M14" s="138">
        <v>37.200000000000003</v>
      </c>
      <c r="N14" s="138">
        <v>43.68</v>
      </c>
      <c r="O14" s="138">
        <v>0.24</v>
      </c>
      <c r="P14" s="138">
        <v>0.59</v>
      </c>
      <c r="Q14" s="147">
        <f>N14-M14</f>
        <v>6.4799999999999969</v>
      </c>
      <c r="R14" s="137">
        <f>M14+Q14+O14+P14</f>
        <v>44.510000000000005</v>
      </c>
      <c r="S14" s="144">
        <v>10.7</v>
      </c>
      <c r="T14" s="141">
        <v>151.6</v>
      </c>
      <c r="U14" s="138">
        <f t="shared" si="2"/>
        <v>93.89613076763915</v>
      </c>
      <c r="V14" s="141">
        <f t="shared" si="3"/>
        <v>-118.82352941176472</v>
      </c>
      <c r="W14" s="139">
        <f t="shared" si="4"/>
        <v>0.56908718415661275</v>
      </c>
      <c r="X14" s="139">
        <f t="shared" si="5"/>
        <v>75.937616041589322</v>
      </c>
      <c r="Y14" s="139">
        <f t="shared" si="6"/>
        <v>-1.3202822672433541</v>
      </c>
    </row>
    <row r="15" spans="1:25" ht="22.65" customHeight="1">
      <c r="B15" s="136">
        <v>44054</v>
      </c>
      <c r="C15" s="144"/>
      <c r="D15" s="138"/>
      <c r="E15" s="138"/>
      <c r="F15" s="138"/>
      <c r="G15" s="138"/>
      <c r="H15" s="138"/>
      <c r="I15" s="143"/>
      <c r="J15" s="142"/>
      <c r="K15" s="142" t="s">
        <v>56</v>
      </c>
      <c r="L15" s="141">
        <v>37.26</v>
      </c>
      <c r="M15" s="138">
        <v>37.299999999999997</v>
      </c>
      <c r="N15" s="138"/>
      <c r="O15" s="138" t="s">
        <v>56</v>
      </c>
      <c r="P15" s="138" t="s">
        <v>56</v>
      </c>
      <c r="Q15" s="147"/>
      <c r="R15" s="137"/>
      <c r="S15" s="144" t="s">
        <v>56</v>
      </c>
      <c r="T15" s="141" t="s">
        <v>56</v>
      </c>
      <c r="U15" s="138"/>
      <c r="V15" s="141"/>
      <c r="W15" s="139"/>
      <c r="X15" s="139"/>
      <c r="Y15" s="139"/>
    </row>
    <row r="16" spans="1:25" ht="22.65" customHeight="1">
      <c r="B16" s="136">
        <v>44055</v>
      </c>
      <c r="C16" s="144">
        <v>527.70000000000005</v>
      </c>
      <c r="D16" s="138">
        <v>22.1</v>
      </c>
      <c r="E16" s="138"/>
      <c r="F16" s="138">
        <v>0</v>
      </c>
      <c r="G16" s="138">
        <v>0</v>
      </c>
      <c r="H16" s="138"/>
      <c r="I16" s="143"/>
      <c r="J16" s="142"/>
      <c r="K16" s="142" t="s">
        <v>56</v>
      </c>
      <c r="L16" s="141">
        <v>38.78</v>
      </c>
      <c r="M16" s="138">
        <v>40.799999999999997</v>
      </c>
      <c r="N16" s="138"/>
      <c r="O16" s="138" t="s">
        <v>56</v>
      </c>
      <c r="P16" s="138" t="s">
        <v>56</v>
      </c>
      <c r="Q16" s="147"/>
      <c r="R16" s="137"/>
      <c r="S16" s="144" t="s">
        <v>56</v>
      </c>
      <c r="T16" s="141" t="s">
        <v>56</v>
      </c>
      <c r="U16" s="138">
        <f t="shared" si="2"/>
        <v>92.651127534584049</v>
      </c>
      <c r="V16" s="141">
        <f t="shared" si="3"/>
        <v>-84.615384615384599</v>
      </c>
      <c r="W16" s="139"/>
      <c r="X16" s="139"/>
      <c r="Y16" s="139"/>
    </row>
    <row r="17" spans="2:25" ht="22.65" customHeight="1">
      <c r="B17" s="136">
        <v>44056</v>
      </c>
      <c r="C17" s="144"/>
      <c r="D17" s="138"/>
      <c r="E17" s="138"/>
      <c r="F17" s="138"/>
      <c r="G17" s="138"/>
      <c r="H17" s="138"/>
      <c r="I17" s="143"/>
      <c r="J17" s="142"/>
      <c r="K17" s="142">
        <v>8.1</v>
      </c>
      <c r="L17" s="141">
        <v>40.92</v>
      </c>
      <c r="M17" s="138">
        <v>40.4</v>
      </c>
      <c r="N17" s="138"/>
      <c r="O17" s="138" t="s">
        <v>56</v>
      </c>
      <c r="P17" s="138" t="s">
        <v>56</v>
      </c>
      <c r="Q17" s="147"/>
      <c r="R17" s="137"/>
      <c r="S17" s="144">
        <v>1.6</v>
      </c>
      <c r="T17" s="141" t="s">
        <v>56</v>
      </c>
      <c r="U17" s="138"/>
      <c r="V17" s="141"/>
      <c r="W17" s="139"/>
      <c r="X17" s="139"/>
      <c r="Y17" s="139"/>
    </row>
    <row r="18" spans="2:25" ht="22.65" customHeight="1">
      <c r="B18" s="136">
        <v>44057</v>
      </c>
      <c r="C18" s="144">
        <v>498</v>
      </c>
      <c r="D18" s="138">
        <v>18.3</v>
      </c>
      <c r="E18" s="138">
        <v>54.19</v>
      </c>
      <c r="F18" s="138">
        <v>0</v>
      </c>
      <c r="G18" s="138">
        <v>0.47</v>
      </c>
      <c r="H18" s="138">
        <f t="shared" si="0"/>
        <v>35.89</v>
      </c>
      <c r="I18" s="143">
        <f t="shared" si="1"/>
        <v>54.66</v>
      </c>
      <c r="J18" s="142">
        <v>4.7891000000000004</v>
      </c>
      <c r="K18" s="142" t="s">
        <v>56</v>
      </c>
      <c r="L18" s="141">
        <v>34.700000000000003</v>
      </c>
      <c r="M18" s="138">
        <v>42.6</v>
      </c>
      <c r="N18" s="138">
        <v>58.89</v>
      </c>
      <c r="O18" s="138">
        <v>0.17</v>
      </c>
      <c r="P18" s="138">
        <v>1.1499999999999999</v>
      </c>
      <c r="Q18" s="147">
        <f>N18-M18</f>
        <v>16.29</v>
      </c>
      <c r="R18" s="137">
        <f>M18+Q18+O18+P18</f>
        <v>60.21</v>
      </c>
      <c r="S18" s="144" t="s">
        <v>56</v>
      </c>
      <c r="T18" s="141" t="s">
        <v>56</v>
      </c>
      <c r="U18" s="138">
        <f t="shared" si="2"/>
        <v>93.032128514056225</v>
      </c>
      <c r="V18" s="141">
        <f t="shared" si="3"/>
        <v>-132.78688524590163</v>
      </c>
      <c r="W18" s="139">
        <f t="shared" si="4"/>
        <v>-8.6731869348588351</v>
      </c>
      <c r="X18" s="139">
        <f t="shared" si="5"/>
        <v>54.611312343271109</v>
      </c>
      <c r="Y18" s="139">
        <f t="shared" si="6"/>
        <v>-10.153677277716804</v>
      </c>
    </row>
    <row r="19" spans="2:25" ht="22.65" customHeight="1">
      <c r="B19" s="136">
        <v>44058</v>
      </c>
      <c r="C19" s="144"/>
      <c r="D19" s="138"/>
      <c r="E19" s="138"/>
      <c r="F19" s="138"/>
      <c r="G19" s="138"/>
      <c r="H19" s="138"/>
      <c r="I19" s="143"/>
      <c r="J19" s="142"/>
      <c r="K19" s="142" t="s">
        <v>56</v>
      </c>
      <c r="L19" s="141">
        <v>47.1</v>
      </c>
      <c r="M19" s="138">
        <v>46.4</v>
      </c>
      <c r="N19" s="138"/>
      <c r="O19" s="138" t="s">
        <v>56</v>
      </c>
      <c r="P19" s="138" t="s">
        <v>56</v>
      </c>
      <c r="Q19" s="147"/>
      <c r="R19" s="137"/>
      <c r="S19" s="144" t="s">
        <v>56</v>
      </c>
      <c r="T19" s="141" t="s">
        <v>56</v>
      </c>
      <c r="U19" s="138"/>
      <c r="V19" s="141"/>
      <c r="W19" s="139"/>
      <c r="X19" s="139"/>
      <c r="Y19" s="139"/>
    </row>
    <row r="20" spans="2:25" ht="22.65" customHeight="1">
      <c r="B20" s="136">
        <v>44059</v>
      </c>
      <c r="C20" s="144"/>
      <c r="D20" s="138"/>
      <c r="E20" s="138"/>
      <c r="F20" s="138"/>
      <c r="G20" s="138"/>
      <c r="H20" s="138"/>
      <c r="I20" s="143"/>
      <c r="J20" s="142"/>
      <c r="K20" s="142" t="s">
        <v>56</v>
      </c>
      <c r="L20" s="141">
        <v>46.8</v>
      </c>
      <c r="M20" s="138">
        <v>44.6</v>
      </c>
      <c r="N20" s="138"/>
      <c r="O20" s="138" t="s">
        <v>56</v>
      </c>
      <c r="P20" s="138" t="s">
        <v>56</v>
      </c>
      <c r="Q20" s="147"/>
      <c r="R20" s="137"/>
      <c r="S20" s="144" t="s">
        <v>56</v>
      </c>
      <c r="T20" s="141" t="s">
        <v>56</v>
      </c>
      <c r="U20" s="138"/>
      <c r="V20" s="141"/>
      <c r="W20" s="139"/>
      <c r="X20" s="139"/>
      <c r="Y20" s="139"/>
    </row>
    <row r="21" spans="2:25" ht="22.65" customHeight="1">
      <c r="B21" s="136">
        <v>44060</v>
      </c>
      <c r="C21" s="144">
        <v>383.54</v>
      </c>
      <c r="D21" s="138">
        <v>8</v>
      </c>
      <c r="E21" s="138">
        <v>42.24</v>
      </c>
      <c r="F21" s="138">
        <v>0</v>
      </c>
      <c r="G21" s="138">
        <v>0</v>
      </c>
      <c r="H21" s="138">
        <f t="shared" si="0"/>
        <v>34.24</v>
      </c>
      <c r="I21" s="143">
        <f t="shared" si="1"/>
        <v>42.24</v>
      </c>
      <c r="J21" s="142">
        <v>4.4343000000000004</v>
      </c>
      <c r="K21" s="142">
        <v>8.1999999999999993</v>
      </c>
      <c r="L21" s="141">
        <v>38.11</v>
      </c>
      <c r="M21" s="138">
        <v>29.3</v>
      </c>
      <c r="N21" s="138">
        <v>48.22</v>
      </c>
      <c r="O21" s="138">
        <v>0.33</v>
      </c>
      <c r="P21" s="138">
        <v>2.25</v>
      </c>
      <c r="Q21" s="147">
        <f>N21-M21</f>
        <v>18.919999999999998</v>
      </c>
      <c r="R21" s="137">
        <f>M21+Q21+O21+P21</f>
        <v>50.8</v>
      </c>
      <c r="S21" s="144">
        <v>24</v>
      </c>
      <c r="T21" s="141">
        <v>133.04</v>
      </c>
      <c r="U21" s="138">
        <f t="shared" si="2"/>
        <v>90.063617875580121</v>
      </c>
      <c r="V21" s="141">
        <f t="shared" si="3"/>
        <v>-266.25</v>
      </c>
      <c r="W21" s="139">
        <f t="shared" si="4"/>
        <v>-14.157196969696962</v>
      </c>
      <c r="X21" s="139">
        <f t="shared" si="5"/>
        <v>44.742990654205613</v>
      </c>
      <c r="Y21" s="139">
        <f t="shared" si="6"/>
        <v>-20.265151515151501</v>
      </c>
    </row>
    <row r="22" spans="2:25" ht="22.65" customHeight="1">
      <c r="B22" s="136">
        <v>44061</v>
      </c>
      <c r="C22" s="144"/>
      <c r="D22" s="138"/>
      <c r="E22" s="138"/>
      <c r="F22" s="138"/>
      <c r="G22" s="138"/>
      <c r="H22" s="138"/>
      <c r="I22" s="143"/>
      <c r="J22" s="142"/>
      <c r="K22" s="142" t="s">
        <v>56</v>
      </c>
      <c r="L22" s="141">
        <v>26.62</v>
      </c>
      <c r="M22" s="138">
        <v>29.2</v>
      </c>
      <c r="N22" s="138"/>
      <c r="O22" s="138"/>
      <c r="P22" s="138"/>
      <c r="Q22" s="147"/>
      <c r="R22" s="137"/>
      <c r="S22" s="144" t="s">
        <v>56</v>
      </c>
      <c r="T22" s="141"/>
      <c r="U22" s="138"/>
      <c r="V22" s="141"/>
      <c r="W22" s="139"/>
      <c r="X22" s="139"/>
      <c r="Y22" s="139"/>
    </row>
    <row r="23" spans="2:25" ht="22.65" customHeight="1">
      <c r="B23" s="136">
        <v>44062</v>
      </c>
      <c r="C23" s="144">
        <v>301.60000000000002</v>
      </c>
      <c r="D23" s="138">
        <v>11.8</v>
      </c>
      <c r="E23" s="138"/>
      <c r="F23" s="138">
        <v>0</v>
      </c>
      <c r="G23" s="138">
        <v>0</v>
      </c>
      <c r="H23" s="138"/>
      <c r="I23" s="143"/>
      <c r="J23" s="142"/>
      <c r="K23" s="142" t="s">
        <v>56</v>
      </c>
      <c r="L23" s="141">
        <v>21.65</v>
      </c>
      <c r="M23" s="138">
        <v>31.3</v>
      </c>
      <c r="N23" s="138"/>
      <c r="O23" s="138"/>
      <c r="P23" s="138"/>
      <c r="Q23" s="147"/>
      <c r="R23" s="137"/>
      <c r="S23" s="144" t="s">
        <v>56</v>
      </c>
      <c r="T23" s="141"/>
      <c r="U23" s="138">
        <f t="shared" si="2"/>
        <v>92.821618037135295</v>
      </c>
      <c r="V23" s="141">
        <f t="shared" si="3"/>
        <v>-165.25423728813558</v>
      </c>
      <c r="W23" s="139"/>
      <c r="X23" s="139"/>
      <c r="Y23" s="139"/>
    </row>
    <row r="24" spans="2:25" ht="22.65" customHeight="1">
      <c r="B24" s="136">
        <v>44063</v>
      </c>
      <c r="C24" s="66"/>
      <c r="D24" s="138"/>
      <c r="E24" s="138"/>
      <c r="F24" s="138"/>
      <c r="G24" s="138"/>
      <c r="H24" s="138"/>
      <c r="I24" s="143"/>
      <c r="J24" s="66"/>
      <c r="K24" s="142">
        <v>7.86</v>
      </c>
      <c r="L24" s="141">
        <v>24.13</v>
      </c>
      <c r="M24" s="138">
        <v>32.9</v>
      </c>
      <c r="N24" s="138"/>
      <c r="O24" s="138"/>
      <c r="P24" s="138"/>
      <c r="Q24" s="147"/>
      <c r="R24" s="137"/>
      <c r="S24" s="144">
        <v>22.2</v>
      </c>
      <c r="T24" s="141"/>
      <c r="U24" s="138"/>
      <c r="V24" s="141"/>
      <c r="W24" s="139"/>
      <c r="X24" s="139"/>
      <c r="Y24" s="139"/>
    </row>
    <row r="25" spans="2:25" ht="22.65" customHeight="1">
      <c r="B25" s="136">
        <v>44064</v>
      </c>
      <c r="C25" s="141">
        <v>344.78</v>
      </c>
      <c r="D25" s="138">
        <v>11.8</v>
      </c>
      <c r="E25" s="138">
        <v>39.25</v>
      </c>
      <c r="F25" s="138">
        <v>0</v>
      </c>
      <c r="G25" s="138">
        <v>1.19</v>
      </c>
      <c r="H25" s="138">
        <f t="shared" si="0"/>
        <v>27.45</v>
      </c>
      <c r="I25" s="143">
        <f t="shared" si="1"/>
        <v>40.44</v>
      </c>
      <c r="J25" s="138">
        <v>3.8410000000000002</v>
      </c>
      <c r="K25" s="142"/>
      <c r="L25" s="141">
        <v>22.25</v>
      </c>
      <c r="M25" s="138">
        <v>25.6</v>
      </c>
      <c r="N25" s="138">
        <v>43.73</v>
      </c>
      <c r="O25" s="138">
        <v>0.03</v>
      </c>
      <c r="P25" s="138">
        <v>1.1299999999999999</v>
      </c>
      <c r="Q25" s="147">
        <f t="shared" ref="Q25" si="7">N25-M25</f>
        <v>18.129999999999995</v>
      </c>
      <c r="R25" s="137">
        <f t="shared" ref="R25" si="8">M25+Q25+O25+P25</f>
        <v>44.89</v>
      </c>
      <c r="S25" s="138"/>
      <c r="T25" s="141"/>
      <c r="U25" s="138">
        <f t="shared" ref="U25" si="9">(C25-L25)/C25*100</f>
        <v>93.546609432101633</v>
      </c>
      <c r="V25" s="141">
        <f t="shared" ref="V25" si="10">(D25-M25)/D25*100</f>
        <v>-116.94915254237289</v>
      </c>
      <c r="W25" s="139">
        <f t="shared" ref="W25" si="11">(E25-N25)/E25*100</f>
        <v>-11.414012738853495</v>
      </c>
      <c r="X25" s="139">
        <f t="shared" ref="X25" si="12">(H25-Q25)/H25*100</f>
        <v>33.952641165755935</v>
      </c>
      <c r="Y25" s="139">
        <f t="shared" ref="Y25" si="13">(I25-R25)/I25*100</f>
        <v>-11.003956478733933</v>
      </c>
    </row>
    <row r="26" spans="2:25" ht="22.65" customHeight="1">
      <c r="B26" s="136">
        <v>44065</v>
      </c>
      <c r="C26" s="66"/>
      <c r="D26" s="138"/>
      <c r="E26" s="138"/>
      <c r="F26" s="138"/>
      <c r="G26" s="138"/>
      <c r="H26" s="138"/>
      <c r="I26" s="143"/>
      <c r="J26" s="138"/>
      <c r="K26" s="142"/>
      <c r="L26" s="141">
        <v>26.5</v>
      </c>
      <c r="M26" s="138">
        <v>40.200000000000003</v>
      </c>
      <c r="N26" s="138"/>
      <c r="O26" s="138"/>
      <c r="P26" s="138"/>
      <c r="Q26" s="147"/>
      <c r="R26" s="137"/>
      <c r="S26" s="138"/>
      <c r="T26" s="141"/>
      <c r="U26" s="138"/>
      <c r="V26" s="141"/>
      <c r="W26" s="139"/>
      <c r="X26" s="139"/>
      <c r="Y26" s="139"/>
    </row>
    <row r="27" spans="2:25" ht="22.65" customHeight="1">
      <c r="B27" s="136">
        <v>44066</v>
      </c>
      <c r="C27" s="66"/>
      <c r="D27" s="138"/>
      <c r="E27" s="138"/>
      <c r="F27" s="138"/>
      <c r="G27" s="138"/>
      <c r="H27" s="138"/>
      <c r="I27" s="143"/>
      <c r="J27" s="138"/>
      <c r="K27" s="142"/>
      <c r="L27" s="141">
        <v>19.84</v>
      </c>
      <c r="M27" s="138">
        <v>36.5</v>
      </c>
      <c r="N27" s="66"/>
      <c r="O27" s="138"/>
      <c r="P27" s="138"/>
      <c r="Q27" s="147"/>
      <c r="R27" s="137"/>
      <c r="S27" s="138"/>
      <c r="T27" s="141"/>
      <c r="U27" s="138"/>
      <c r="V27" s="141"/>
      <c r="W27" s="139"/>
      <c r="X27" s="139"/>
      <c r="Y27" s="139"/>
    </row>
    <row r="28" spans="2:25" ht="22.65" customHeight="1">
      <c r="B28" s="136">
        <v>44067</v>
      </c>
      <c r="C28" s="150">
        <v>407.45</v>
      </c>
      <c r="D28" s="138">
        <v>9.27</v>
      </c>
      <c r="E28" s="138">
        <v>36.26</v>
      </c>
      <c r="F28" s="138">
        <v>0</v>
      </c>
      <c r="G28" s="138">
        <v>1.26</v>
      </c>
      <c r="H28" s="138">
        <f t="shared" ref="H28:H35" si="14">E28-D28</f>
        <v>26.99</v>
      </c>
      <c r="I28" s="143">
        <f t="shared" ref="I28:I35" si="15">E28+G28+F28</f>
        <v>37.519999999999996</v>
      </c>
      <c r="J28" s="138">
        <v>4.9058999999999999</v>
      </c>
      <c r="K28" s="142">
        <v>7.9</v>
      </c>
      <c r="L28" s="141">
        <v>34.369999999999997</v>
      </c>
      <c r="M28" s="138">
        <v>29.9</v>
      </c>
      <c r="N28" s="149">
        <v>45.07</v>
      </c>
      <c r="O28" s="138">
        <v>0.16</v>
      </c>
      <c r="P28" s="138">
        <v>1.34</v>
      </c>
      <c r="Q28" s="147">
        <f t="shared" ref="Q28:Q35" si="16">N28-M28</f>
        <v>15.170000000000002</v>
      </c>
      <c r="R28" s="137">
        <f t="shared" ref="R28:R35" si="17">M28+Q28+O28+P28</f>
        <v>46.57</v>
      </c>
      <c r="S28" s="141">
        <v>21</v>
      </c>
      <c r="T28" s="141">
        <v>104.05</v>
      </c>
      <c r="U28" s="138">
        <f t="shared" ref="U28:U35" si="18">(C28-L28)/C28*100</f>
        <v>91.564609154497475</v>
      </c>
      <c r="V28" s="141">
        <f t="shared" ref="V28:V35" si="19">(D28-M28)/D28*100</f>
        <v>-222.54584681769148</v>
      </c>
      <c r="W28" s="139">
        <f t="shared" ref="W28:W35" si="20">(E28-N28)/E28*100</f>
        <v>-24.296745725317162</v>
      </c>
      <c r="X28" s="139">
        <f t="shared" ref="X28:X35" si="21">(H28-Q28)/H28*100</f>
        <v>43.79399777695442</v>
      </c>
      <c r="Y28" s="139">
        <f t="shared" ref="Y28:Y35" si="22">(I28-R28)/I28*100</f>
        <v>-24.120469083155665</v>
      </c>
    </row>
    <row r="29" spans="2:25" ht="22.65" customHeight="1">
      <c r="B29" s="136">
        <v>44068</v>
      </c>
      <c r="C29" s="150"/>
      <c r="D29" s="138"/>
      <c r="E29" s="138"/>
      <c r="F29" s="138"/>
      <c r="G29" s="138"/>
      <c r="H29" s="138"/>
      <c r="I29" s="143"/>
      <c r="J29" s="138"/>
      <c r="K29" s="142"/>
      <c r="L29" s="141">
        <v>29.32</v>
      </c>
      <c r="M29" s="138">
        <v>20.55</v>
      </c>
      <c r="N29" s="149"/>
      <c r="O29" s="138"/>
      <c r="P29" s="138"/>
      <c r="Q29" s="147"/>
      <c r="R29" s="137"/>
      <c r="S29" s="141"/>
      <c r="T29" s="141"/>
      <c r="U29" s="138"/>
      <c r="V29" s="141"/>
      <c r="W29" s="139"/>
      <c r="X29" s="139"/>
      <c r="Y29" s="139"/>
    </row>
    <row r="30" spans="2:25" ht="22.65" customHeight="1">
      <c r="B30" s="136">
        <v>44069</v>
      </c>
      <c r="C30" s="150">
        <v>347.7</v>
      </c>
      <c r="D30" s="138">
        <v>9.9499999999999993</v>
      </c>
      <c r="E30" s="138"/>
      <c r="F30" s="138"/>
      <c r="G30" s="138"/>
      <c r="H30" s="138"/>
      <c r="I30" s="143"/>
      <c r="J30" s="138"/>
      <c r="K30" s="142"/>
      <c r="L30" s="141">
        <v>25.43</v>
      </c>
      <c r="M30" s="138">
        <v>25.3</v>
      </c>
      <c r="N30" s="149"/>
      <c r="O30" s="138"/>
      <c r="P30" s="138"/>
      <c r="Q30" s="147"/>
      <c r="R30" s="137"/>
      <c r="S30" s="141"/>
      <c r="T30" s="141"/>
      <c r="U30" s="138">
        <f t="shared" si="18"/>
        <v>92.686223756111588</v>
      </c>
      <c r="V30" s="141">
        <f t="shared" si="19"/>
        <v>-154.27135678391963</v>
      </c>
      <c r="W30" s="139"/>
      <c r="X30" s="139"/>
      <c r="Y30" s="139"/>
    </row>
    <row r="31" spans="2:25" ht="22.65" customHeight="1">
      <c r="B31" s="136">
        <v>44070</v>
      </c>
      <c r="C31" s="150"/>
      <c r="D31" s="138"/>
      <c r="E31" s="138"/>
      <c r="F31" s="138"/>
      <c r="G31" s="138"/>
      <c r="H31" s="138"/>
      <c r="I31" s="143"/>
      <c r="J31" s="138"/>
      <c r="K31" s="142">
        <v>7.66</v>
      </c>
      <c r="L31" s="141">
        <v>37.6</v>
      </c>
      <c r="M31" s="138">
        <v>24.7</v>
      </c>
      <c r="N31" s="149"/>
      <c r="O31" s="138"/>
      <c r="P31" s="138"/>
      <c r="Q31" s="147"/>
      <c r="R31" s="137"/>
      <c r="S31" s="141">
        <v>21.6</v>
      </c>
      <c r="T31" s="141"/>
      <c r="U31" s="138"/>
      <c r="V31" s="141"/>
      <c r="W31" s="139"/>
      <c r="X31" s="139"/>
      <c r="Y31" s="139"/>
    </row>
    <row r="32" spans="2:25" ht="22.65" customHeight="1">
      <c r="B32" s="136">
        <v>44071</v>
      </c>
      <c r="C32" s="150">
        <v>350.36</v>
      </c>
      <c r="D32" s="138">
        <v>11.5</v>
      </c>
      <c r="E32" s="138">
        <v>30.28</v>
      </c>
      <c r="F32" s="138">
        <v>0</v>
      </c>
      <c r="G32" s="138">
        <v>0.23</v>
      </c>
      <c r="H32" s="138">
        <f t="shared" si="14"/>
        <v>18.78</v>
      </c>
      <c r="I32" s="143">
        <f t="shared" si="15"/>
        <v>30.51</v>
      </c>
      <c r="J32" s="138">
        <v>4.9423000000000004</v>
      </c>
      <c r="K32" s="142"/>
      <c r="L32" s="141">
        <v>30.5</v>
      </c>
      <c r="M32" s="138">
        <v>27.4</v>
      </c>
      <c r="N32" s="149">
        <v>33.270000000000003</v>
      </c>
      <c r="O32" s="138">
        <v>0.77400000000000002</v>
      </c>
      <c r="P32" s="138">
        <v>5.55</v>
      </c>
      <c r="Q32" s="147">
        <f t="shared" si="16"/>
        <v>5.8700000000000045</v>
      </c>
      <c r="R32" s="137">
        <f t="shared" si="17"/>
        <v>39.594000000000001</v>
      </c>
      <c r="S32" s="138"/>
      <c r="T32" s="141"/>
      <c r="U32" s="138">
        <f t="shared" si="18"/>
        <v>91.294668341134837</v>
      </c>
      <c r="V32" s="141">
        <f t="shared" si="19"/>
        <v>-138.26086956521738</v>
      </c>
      <c r="W32" s="139">
        <f t="shared" si="20"/>
        <v>-9.8745046235138769</v>
      </c>
      <c r="X32" s="139">
        <f t="shared" si="21"/>
        <v>68.743343982960567</v>
      </c>
      <c r="Y32" s="139">
        <f t="shared" si="22"/>
        <v>-29.773844641101277</v>
      </c>
    </row>
    <row r="33" spans="2:25" ht="22.65" customHeight="1">
      <c r="B33" s="136">
        <v>44072</v>
      </c>
      <c r="C33" s="150"/>
      <c r="D33" s="138"/>
      <c r="E33" s="138"/>
      <c r="F33" s="138"/>
      <c r="G33" s="138"/>
      <c r="H33" s="138"/>
      <c r="I33" s="143"/>
      <c r="J33" s="138"/>
      <c r="K33" s="142"/>
      <c r="L33" s="141">
        <v>19.7</v>
      </c>
      <c r="M33" s="138">
        <v>24.6</v>
      </c>
      <c r="N33" s="149"/>
      <c r="O33" s="138"/>
      <c r="P33" s="138"/>
      <c r="Q33" s="147"/>
      <c r="R33" s="137"/>
      <c r="S33" s="138"/>
      <c r="T33" s="141"/>
      <c r="U33" s="138"/>
      <c r="V33" s="141"/>
      <c r="W33" s="139"/>
      <c r="X33" s="139"/>
      <c r="Y33" s="139"/>
    </row>
    <row r="34" spans="2:25" ht="22.65" customHeight="1">
      <c r="B34" s="136">
        <v>44073</v>
      </c>
      <c r="C34" s="150"/>
      <c r="D34" s="138"/>
      <c r="E34" s="138"/>
      <c r="F34" s="138"/>
      <c r="G34" s="138"/>
      <c r="H34" s="138"/>
      <c r="I34" s="143"/>
      <c r="J34" s="138"/>
      <c r="K34" s="142"/>
      <c r="L34" s="141">
        <v>39.299999999999997</v>
      </c>
      <c r="M34" s="138">
        <v>20.399999999999999</v>
      </c>
      <c r="N34" s="149"/>
      <c r="O34" s="138"/>
      <c r="P34" s="138"/>
      <c r="Q34" s="147"/>
      <c r="R34" s="137"/>
      <c r="S34" s="138"/>
      <c r="T34" s="141"/>
      <c r="U34" s="138"/>
      <c r="V34" s="141"/>
      <c r="W34" s="139"/>
      <c r="X34" s="139"/>
      <c r="Y34" s="139"/>
    </row>
    <row r="35" spans="2:25" ht="22.65" customHeight="1">
      <c r="B35" s="136">
        <v>44074</v>
      </c>
      <c r="C35" s="150">
        <v>333.9</v>
      </c>
      <c r="D35" s="138">
        <v>7</v>
      </c>
      <c r="E35" s="138">
        <v>34.770000000000003</v>
      </c>
      <c r="F35" s="138">
        <v>0</v>
      </c>
      <c r="G35" s="138">
        <v>0.81</v>
      </c>
      <c r="H35" s="138">
        <f t="shared" si="14"/>
        <v>27.770000000000003</v>
      </c>
      <c r="I35" s="143">
        <f t="shared" si="15"/>
        <v>35.580000000000005</v>
      </c>
      <c r="J35" s="138">
        <v>5.4904000000000002</v>
      </c>
      <c r="K35" s="142">
        <v>7.88</v>
      </c>
      <c r="L35" s="141">
        <v>30.6</v>
      </c>
      <c r="M35" s="138">
        <v>23.9</v>
      </c>
      <c r="N35" s="149">
        <v>30.28</v>
      </c>
      <c r="O35" s="138">
        <v>0.14000000000000001</v>
      </c>
      <c r="P35" s="138">
        <v>0.39</v>
      </c>
      <c r="Q35" s="147">
        <f t="shared" si="16"/>
        <v>6.3800000000000026</v>
      </c>
      <c r="R35" s="137">
        <f t="shared" si="17"/>
        <v>30.810000000000002</v>
      </c>
      <c r="S35" s="141">
        <v>11.8</v>
      </c>
      <c r="T35" s="141">
        <v>60.69</v>
      </c>
      <c r="U35" s="138">
        <f t="shared" si="18"/>
        <v>90.835579514824786</v>
      </c>
      <c r="V35" s="141">
        <f t="shared" si="19"/>
        <v>-241.42857142857142</v>
      </c>
      <c r="W35" s="139">
        <f t="shared" si="20"/>
        <v>12.913431118780563</v>
      </c>
      <c r="X35" s="139">
        <f t="shared" si="21"/>
        <v>77.025567158804449</v>
      </c>
      <c r="Y35" s="139">
        <f t="shared" si="22"/>
        <v>13.406408094435083</v>
      </c>
    </row>
    <row r="36" spans="2:25" ht="22.65" customHeight="1">
      <c r="B36" s="136">
        <v>44075</v>
      </c>
      <c r="C36" s="150"/>
      <c r="D36" s="138"/>
      <c r="E36" s="138"/>
      <c r="F36" s="138"/>
      <c r="G36" s="138"/>
      <c r="H36" s="138"/>
      <c r="I36" s="143"/>
      <c r="J36" s="66"/>
      <c r="K36" s="142"/>
      <c r="L36" s="141">
        <v>23.31</v>
      </c>
      <c r="M36" s="138">
        <v>20.7</v>
      </c>
      <c r="N36" s="149"/>
      <c r="O36" s="138"/>
      <c r="P36" s="138"/>
      <c r="Q36" s="147"/>
      <c r="R36" s="137"/>
      <c r="S36" s="138"/>
      <c r="T36" s="141"/>
      <c r="U36" s="138"/>
      <c r="V36" s="141"/>
      <c r="W36" s="139"/>
      <c r="X36" s="139"/>
      <c r="Y36" s="139"/>
    </row>
    <row r="37" spans="2:25" ht="22.65" customHeight="1">
      <c r="B37" s="136">
        <v>44076</v>
      </c>
      <c r="C37" s="150">
        <v>314.3</v>
      </c>
      <c r="D37" s="149">
        <v>8.91</v>
      </c>
      <c r="E37" s="66"/>
      <c r="F37" s="66"/>
      <c r="G37" s="66"/>
      <c r="H37" s="138"/>
      <c r="I37" s="143"/>
      <c r="J37" s="66"/>
      <c r="K37" s="66"/>
      <c r="L37" s="141">
        <v>30.6</v>
      </c>
      <c r="M37" s="138">
        <v>16.5</v>
      </c>
      <c r="N37" s="149"/>
      <c r="O37" s="66"/>
      <c r="P37" s="66"/>
      <c r="Q37" s="147"/>
      <c r="R37" s="137"/>
      <c r="S37" s="138"/>
      <c r="T37" s="66"/>
      <c r="U37" s="138">
        <f t="shared" ref="U37:U39" si="23">(C37-L37)/C37*100</f>
        <v>90.264078905504292</v>
      </c>
      <c r="V37" s="141">
        <f t="shared" ref="V37:V39" si="24">(D37-M37)/D37*100</f>
        <v>-85.18518518518519</v>
      </c>
      <c r="W37" s="139"/>
      <c r="X37" s="139"/>
      <c r="Y37" s="139"/>
    </row>
    <row r="38" spans="2:25" ht="22.65" customHeight="1">
      <c r="B38" s="136">
        <v>44077</v>
      </c>
      <c r="C38" s="150"/>
      <c r="D38" s="149"/>
      <c r="E38" s="66"/>
      <c r="F38" s="66"/>
      <c r="G38" s="66"/>
      <c r="H38" s="138"/>
      <c r="I38" s="143"/>
      <c r="J38" s="66"/>
      <c r="K38" s="149">
        <v>6.43</v>
      </c>
      <c r="L38" s="141">
        <v>30.44</v>
      </c>
      <c r="M38" s="138">
        <v>8.4600000000000009</v>
      </c>
      <c r="N38" s="149"/>
      <c r="O38" s="66"/>
      <c r="P38" s="66"/>
      <c r="Q38" s="147"/>
      <c r="R38" s="137"/>
      <c r="S38" s="138"/>
      <c r="T38" s="66"/>
      <c r="U38" s="138"/>
      <c r="V38" s="141"/>
      <c r="W38" s="139"/>
      <c r="X38" s="139"/>
      <c r="Y38" s="139"/>
    </row>
    <row r="39" spans="2:25" ht="22.65" customHeight="1">
      <c r="B39" s="136">
        <v>44078</v>
      </c>
      <c r="C39" s="150">
        <v>361.85</v>
      </c>
      <c r="D39" s="149">
        <v>5.99</v>
      </c>
      <c r="E39" s="149">
        <v>30.28</v>
      </c>
      <c r="F39" s="149">
        <v>0</v>
      </c>
      <c r="G39" s="149">
        <v>0</v>
      </c>
      <c r="H39" s="138">
        <f t="shared" ref="H39" si="25">E39-D39</f>
        <v>24.29</v>
      </c>
      <c r="I39" s="143">
        <f t="shared" ref="I39" si="26">E39+G39+F39</f>
        <v>30.28</v>
      </c>
      <c r="J39" s="149">
        <v>5.5674000000000001</v>
      </c>
      <c r="K39" s="66"/>
      <c r="L39" s="141">
        <v>26.66</v>
      </c>
      <c r="M39" s="138">
        <v>7.14</v>
      </c>
      <c r="N39" s="149">
        <v>12.35</v>
      </c>
      <c r="O39" s="149">
        <v>0</v>
      </c>
      <c r="P39" s="149">
        <v>0</v>
      </c>
      <c r="Q39" s="147">
        <f t="shared" ref="Q39" si="27">N39-M39</f>
        <v>5.21</v>
      </c>
      <c r="R39" s="137">
        <f t="shared" ref="R39" si="28">M39+Q39+O39+P39</f>
        <v>12.35</v>
      </c>
      <c r="S39" s="138"/>
      <c r="T39" s="66"/>
      <c r="U39" s="138">
        <f t="shared" si="23"/>
        <v>92.632306204228271</v>
      </c>
      <c r="V39" s="141">
        <f t="shared" si="24"/>
        <v>-19.198664440734547</v>
      </c>
      <c r="W39" s="139">
        <f t="shared" ref="W39" si="29">(E39-N39)/E39*100</f>
        <v>59.214002642007927</v>
      </c>
      <c r="X39" s="139">
        <f t="shared" ref="X39" si="30">(H39-Q39)/H39*100</f>
        <v>78.550843968711405</v>
      </c>
      <c r="Y39" s="139">
        <f t="shared" ref="Y39" si="31">(I39-R39)/I39*100</f>
        <v>59.214002642007927</v>
      </c>
    </row>
    <row r="40" spans="2:25" ht="22.65" customHeight="1">
      <c r="B40" s="136">
        <v>44079</v>
      </c>
      <c r="C40" s="150"/>
      <c r="D40" s="149"/>
      <c r="E40" s="66"/>
      <c r="F40" s="149"/>
      <c r="G40" s="149"/>
      <c r="H40" s="138"/>
      <c r="I40" s="143"/>
      <c r="J40" s="66"/>
      <c r="K40" s="66"/>
      <c r="L40" s="141">
        <v>32.700000000000003</v>
      </c>
      <c r="M40" s="138">
        <v>12.2</v>
      </c>
      <c r="N40" s="149"/>
      <c r="O40" s="149"/>
      <c r="P40" s="149"/>
      <c r="Q40" s="147"/>
      <c r="R40" s="137"/>
      <c r="S40" s="138"/>
      <c r="T40" s="66"/>
      <c r="U40" s="138"/>
      <c r="V40" s="141"/>
      <c r="W40" s="139"/>
      <c r="X40" s="139"/>
      <c r="Y40" s="139"/>
    </row>
    <row r="41" spans="2:25" ht="22.65" customHeight="1">
      <c r="B41" s="136">
        <v>44080</v>
      </c>
      <c r="C41" s="150"/>
      <c r="D41" s="149"/>
      <c r="E41" s="66"/>
      <c r="F41" s="149"/>
      <c r="G41" s="149"/>
      <c r="H41" s="138"/>
      <c r="I41" s="143"/>
      <c r="J41" s="66"/>
      <c r="K41" s="66"/>
      <c r="L41" s="141">
        <v>24.43</v>
      </c>
      <c r="M41" s="138">
        <v>8.26</v>
      </c>
      <c r="N41" s="149"/>
      <c r="O41" s="149"/>
      <c r="P41" s="149"/>
      <c r="Q41" s="147"/>
      <c r="R41" s="137"/>
      <c r="S41" s="138"/>
      <c r="T41" s="66"/>
      <c r="U41" s="138"/>
      <c r="V41" s="141"/>
      <c r="W41" s="139"/>
      <c r="X41" s="139"/>
      <c r="Y41" s="139"/>
    </row>
    <row r="42" spans="2:25" ht="22.65" customHeight="1">
      <c r="B42" s="156">
        <v>44081</v>
      </c>
      <c r="C42" s="157">
        <v>258.5</v>
      </c>
      <c r="D42" s="159">
        <v>6.5</v>
      </c>
      <c r="E42" s="158">
        <v>27.3</v>
      </c>
      <c r="F42" s="159">
        <v>0</v>
      </c>
      <c r="G42" s="159">
        <v>0</v>
      </c>
      <c r="H42" s="160">
        <f t="shared" ref="H42" si="32">E42-D42</f>
        <v>20.8</v>
      </c>
      <c r="I42" s="161">
        <f t="shared" ref="I42" si="33">E42+G42+F42</f>
        <v>27.3</v>
      </c>
      <c r="J42" s="159">
        <v>5.42</v>
      </c>
      <c r="K42" s="158">
        <v>7.8</v>
      </c>
      <c r="L42" s="162">
        <v>20.7</v>
      </c>
      <c r="M42" s="163">
        <v>1</v>
      </c>
      <c r="N42" s="164">
        <v>4.74</v>
      </c>
      <c r="O42" s="159">
        <v>0.68</v>
      </c>
      <c r="P42" s="159">
        <v>0</v>
      </c>
      <c r="Q42" s="165">
        <f t="shared" ref="Q42" si="34">N42-M42</f>
        <v>3.74</v>
      </c>
      <c r="R42" s="166">
        <f t="shared" ref="R42" si="35">M42+Q42+O42+P42</f>
        <v>5.42</v>
      </c>
      <c r="S42" s="167">
        <v>4.7</v>
      </c>
      <c r="T42" s="162">
        <v>64.52</v>
      </c>
      <c r="U42" s="160">
        <f t="shared" ref="U42:U56" si="36">(C42-L42)/C42*100</f>
        <v>91.992263056092852</v>
      </c>
      <c r="V42" s="162">
        <f t="shared" ref="V42:V53" si="37">(D42-M42)/D42*100</f>
        <v>84.615384615384613</v>
      </c>
      <c r="W42" s="168">
        <f t="shared" ref="W42" si="38">(E42-N42)/E42*100</f>
        <v>82.637362637362642</v>
      </c>
      <c r="X42" s="168">
        <f t="shared" ref="X42" si="39">(H42-Q42)/H42*100</f>
        <v>82.019230769230774</v>
      </c>
      <c r="Y42" s="168">
        <f t="shared" ref="Y42" si="40">(I42-R42)/I42*100</f>
        <v>80.146520146520146</v>
      </c>
    </row>
    <row r="43" spans="2:25" ht="22.65" customHeight="1">
      <c r="B43" s="136">
        <v>44082</v>
      </c>
      <c r="C43" s="150"/>
      <c r="D43" s="149"/>
      <c r="E43" s="140"/>
      <c r="F43" s="149"/>
      <c r="G43" s="149"/>
      <c r="H43" s="138"/>
      <c r="I43" s="143"/>
      <c r="J43" s="149"/>
      <c r="K43" s="140"/>
      <c r="L43" s="152">
        <v>25.6</v>
      </c>
      <c r="M43" s="151">
        <v>0.4</v>
      </c>
      <c r="N43" s="151"/>
      <c r="O43" s="149"/>
      <c r="P43" s="149"/>
      <c r="Q43" s="147"/>
      <c r="R43" s="137"/>
      <c r="S43" s="153"/>
      <c r="T43" s="66"/>
      <c r="U43" s="138"/>
      <c r="V43" s="141"/>
      <c r="W43" s="139"/>
      <c r="X43" s="139"/>
      <c r="Y43" s="139"/>
    </row>
    <row r="44" spans="2:25" ht="22.65" customHeight="1">
      <c r="B44" s="136">
        <v>44083</v>
      </c>
      <c r="C44" s="150">
        <v>285.8</v>
      </c>
      <c r="D44" s="149">
        <v>5.09</v>
      </c>
      <c r="E44" s="140"/>
      <c r="F44" s="149">
        <v>0</v>
      </c>
      <c r="G44" s="149">
        <v>0</v>
      </c>
      <c r="H44" s="138"/>
      <c r="I44" s="143"/>
      <c r="J44" s="149"/>
      <c r="K44" s="140"/>
      <c r="L44" s="141">
        <v>29.23</v>
      </c>
      <c r="M44" s="151">
        <v>0.185</v>
      </c>
      <c r="N44" s="151"/>
      <c r="O44" s="149"/>
      <c r="P44" s="149"/>
      <c r="Q44" s="147"/>
      <c r="R44" s="137"/>
      <c r="S44" s="153"/>
      <c r="T44" s="66"/>
      <c r="U44" s="138">
        <f t="shared" si="36"/>
        <v>89.772568229531132</v>
      </c>
      <c r="V44" s="141">
        <f t="shared" si="37"/>
        <v>96.365422396856587</v>
      </c>
      <c r="W44" s="139"/>
      <c r="X44" s="139"/>
      <c r="Y44" s="139"/>
    </row>
    <row r="45" spans="2:25" ht="22.65" customHeight="1">
      <c r="B45" s="136">
        <v>44084</v>
      </c>
      <c r="C45" s="150"/>
      <c r="D45" s="149"/>
      <c r="E45" s="140"/>
      <c r="F45" s="149"/>
      <c r="G45" s="149"/>
      <c r="H45" s="138"/>
      <c r="I45" s="143"/>
      <c r="J45" s="149"/>
      <c r="K45" s="149">
        <v>7.82</v>
      </c>
      <c r="L45" s="141">
        <v>35.799999999999997</v>
      </c>
      <c r="M45" s="151">
        <v>0.06</v>
      </c>
      <c r="N45" s="151"/>
      <c r="O45" s="149"/>
      <c r="P45" s="149"/>
      <c r="Q45" s="147"/>
      <c r="R45" s="137"/>
      <c r="S45" s="153">
        <v>6.9</v>
      </c>
      <c r="T45" s="66"/>
      <c r="U45" s="138"/>
      <c r="V45" s="141"/>
      <c r="W45" s="139"/>
      <c r="X45" s="139"/>
      <c r="Y45" s="139"/>
    </row>
    <row r="46" spans="2:25" ht="22.65" customHeight="1">
      <c r="B46" s="136">
        <v>44085</v>
      </c>
      <c r="C46" s="150">
        <v>316.39999999999998</v>
      </c>
      <c r="D46" s="149">
        <v>5.32</v>
      </c>
      <c r="E46" s="154"/>
      <c r="F46" s="149">
        <v>0</v>
      </c>
      <c r="G46" s="149">
        <v>0</v>
      </c>
      <c r="H46" s="138"/>
      <c r="I46" s="143"/>
      <c r="J46" s="149">
        <v>5.0094000000000003</v>
      </c>
      <c r="K46" s="149"/>
      <c r="L46" s="141">
        <v>22.7</v>
      </c>
      <c r="M46" s="151">
        <v>0.246</v>
      </c>
      <c r="N46" s="155"/>
      <c r="O46" s="149">
        <v>0</v>
      </c>
      <c r="P46" s="149">
        <v>28.99</v>
      </c>
      <c r="Q46" s="147"/>
      <c r="R46" s="137"/>
      <c r="S46" s="153"/>
      <c r="T46" s="66"/>
      <c r="U46" s="138">
        <f t="shared" si="36"/>
        <v>92.825537294563844</v>
      </c>
      <c r="V46" s="141">
        <f t="shared" si="37"/>
        <v>95.375939849624046</v>
      </c>
      <c r="W46" s="139"/>
      <c r="X46" s="139"/>
      <c r="Y46" s="139"/>
    </row>
    <row r="47" spans="2:25" ht="22.65" customHeight="1">
      <c r="B47" s="136">
        <v>44086</v>
      </c>
      <c r="C47" s="150"/>
      <c r="D47" s="149"/>
      <c r="E47" s="140"/>
      <c r="F47" s="149"/>
      <c r="G47" s="149"/>
      <c r="H47" s="138"/>
      <c r="I47" s="143"/>
      <c r="J47" s="149"/>
      <c r="K47" s="149"/>
      <c r="L47" s="141">
        <v>19.600000000000001</v>
      </c>
      <c r="M47" s="151">
        <v>0</v>
      </c>
      <c r="N47" s="151"/>
      <c r="O47" s="149"/>
      <c r="P47" s="149"/>
      <c r="Q47" s="147"/>
      <c r="R47" s="137"/>
      <c r="S47" s="153"/>
      <c r="T47" s="66"/>
      <c r="U47" s="138"/>
      <c r="V47" s="141"/>
      <c r="W47" s="139"/>
      <c r="X47" s="139"/>
      <c r="Y47" s="139"/>
    </row>
    <row r="48" spans="2:25" ht="22.65" customHeight="1">
      <c r="B48" s="136">
        <v>44087</v>
      </c>
      <c r="C48" s="150"/>
      <c r="D48" s="149"/>
      <c r="E48" s="140"/>
      <c r="F48" s="149"/>
      <c r="G48" s="149"/>
      <c r="H48" s="138"/>
      <c r="I48" s="143"/>
      <c r="J48" s="149"/>
      <c r="K48" s="149"/>
      <c r="L48" s="141">
        <v>21.08</v>
      </c>
      <c r="M48" s="151">
        <v>0</v>
      </c>
      <c r="N48" s="151"/>
      <c r="O48" s="149"/>
      <c r="P48" s="149"/>
      <c r="Q48" s="147"/>
      <c r="R48" s="137"/>
      <c r="S48" s="153"/>
      <c r="T48" s="66"/>
      <c r="U48" s="138"/>
      <c r="V48" s="141"/>
      <c r="W48" s="139"/>
      <c r="X48" s="139"/>
      <c r="Y48" s="139"/>
    </row>
    <row r="49" spans="2:25" ht="22.65" customHeight="1">
      <c r="B49" s="136">
        <v>44088</v>
      </c>
      <c r="C49" s="150">
        <v>381.68</v>
      </c>
      <c r="D49" s="149">
        <v>5.62</v>
      </c>
      <c r="E49" s="149">
        <v>31.78</v>
      </c>
      <c r="F49" s="149">
        <v>0</v>
      </c>
      <c r="G49" s="149">
        <v>0.56000000000000005</v>
      </c>
      <c r="H49" s="138">
        <f t="shared" ref="H49" si="41">E49-D49</f>
        <v>26.16</v>
      </c>
      <c r="I49" s="143">
        <f t="shared" ref="I49" si="42">E49+G49+F49</f>
        <v>32.340000000000003</v>
      </c>
      <c r="J49" s="149">
        <v>3.4868000000000001</v>
      </c>
      <c r="K49" s="149">
        <v>7.35</v>
      </c>
      <c r="L49" s="141">
        <v>22.11</v>
      </c>
      <c r="M49" s="151">
        <v>0.107</v>
      </c>
      <c r="N49" s="151">
        <v>2.85</v>
      </c>
      <c r="O49" s="149">
        <v>0</v>
      </c>
      <c r="P49" s="149">
        <v>28.24</v>
      </c>
      <c r="Q49" s="147">
        <f t="shared" ref="Q49" si="43">N49-M49</f>
        <v>2.7429999999999999</v>
      </c>
      <c r="R49" s="137">
        <f t="shared" ref="R49" si="44">M49+Q49+O49+P49</f>
        <v>31.09</v>
      </c>
      <c r="S49" s="153">
        <v>6.1</v>
      </c>
      <c r="T49" s="150">
        <v>55.94</v>
      </c>
      <c r="U49" s="138">
        <f t="shared" si="36"/>
        <v>94.207189268497174</v>
      </c>
      <c r="V49" s="141">
        <f t="shared" si="37"/>
        <v>98.096085409252666</v>
      </c>
      <c r="W49" s="139">
        <f t="shared" ref="W49" si="45">(E49-N49)/E49*100</f>
        <v>91.032095657646323</v>
      </c>
      <c r="X49" s="139">
        <f t="shared" ref="X49:X53" si="46">(H49-Q49)/H49*100</f>
        <v>89.514525993883794</v>
      </c>
      <c r="Y49" s="139">
        <f t="shared" ref="Y49:Y53" si="47">(I49-R49)/I49*100</f>
        <v>3.8651824366110183</v>
      </c>
    </row>
    <row r="50" spans="2:25" ht="22.65" customHeight="1">
      <c r="B50" s="136">
        <v>44089</v>
      </c>
      <c r="C50" s="150"/>
      <c r="D50" s="149"/>
      <c r="E50" s="140"/>
      <c r="F50" s="149"/>
      <c r="G50" s="149"/>
      <c r="H50" s="138"/>
      <c r="I50" s="143"/>
      <c r="J50" s="149"/>
      <c r="K50" s="149"/>
      <c r="L50" s="141">
        <v>18.8</v>
      </c>
      <c r="M50" s="151">
        <v>0.23300000000000001</v>
      </c>
      <c r="N50" s="151"/>
      <c r="O50" s="149"/>
      <c r="P50" s="149"/>
      <c r="Q50" s="147"/>
      <c r="R50" s="137"/>
      <c r="S50" s="153"/>
      <c r="T50" s="150"/>
      <c r="U50" s="138"/>
      <c r="V50" s="141"/>
      <c r="W50" s="139"/>
      <c r="X50" s="139"/>
      <c r="Y50" s="139"/>
    </row>
    <row r="51" spans="2:25" ht="22.65" customHeight="1">
      <c r="B51" s="136">
        <v>44090</v>
      </c>
      <c r="C51" s="150">
        <v>379.8</v>
      </c>
      <c r="D51" s="149">
        <v>6.16</v>
      </c>
      <c r="E51" s="140"/>
      <c r="F51" s="149"/>
      <c r="G51" s="149"/>
      <c r="H51" s="138"/>
      <c r="I51" s="143"/>
      <c r="J51" s="149"/>
      <c r="K51" s="149"/>
      <c r="L51" s="141">
        <v>20.56</v>
      </c>
      <c r="M51" s="151">
        <v>0.20899999999999999</v>
      </c>
      <c r="N51" s="151"/>
      <c r="O51" s="149"/>
      <c r="P51" s="149"/>
      <c r="Q51" s="147"/>
      <c r="R51" s="137"/>
      <c r="S51" s="153"/>
      <c r="T51" s="150"/>
      <c r="U51" s="138">
        <f t="shared" si="36"/>
        <v>94.586624539231181</v>
      </c>
      <c r="V51" s="141">
        <f t="shared" si="37"/>
        <v>96.607142857142861</v>
      </c>
      <c r="W51" s="139"/>
      <c r="X51" s="139"/>
      <c r="Y51" s="139"/>
    </row>
    <row r="52" spans="2:25" ht="22.65" customHeight="1">
      <c r="B52" s="136">
        <v>44091</v>
      </c>
      <c r="C52" s="150"/>
      <c r="D52" s="149"/>
      <c r="E52" s="140"/>
      <c r="F52" s="149"/>
      <c r="G52" s="149"/>
      <c r="H52" s="138"/>
      <c r="I52" s="143"/>
      <c r="J52" s="149"/>
      <c r="K52" s="149">
        <v>8.19</v>
      </c>
      <c r="L52" s="141">
        <v>27.5</v>
      </c>
      <c r="M52" s="151">
        <v>1.1200000000000001</v>
      </c>
      <c r="N52" s="151"/>
      <c r="O52" s="149"/>
      <c r="P52" s="149"/>
      <c r="Q52" s="147"/>
      <c r="R52" s="137"/>
      <c r="S52" s="153">
        <v>5.6</v>
      </c>
      <c r="T52" s="150"/>
      <c r="U52" s="138"/>
      <c r="V52" s="141"/>
      <c r="W52" s="139"/>
      <c r="X52" s="139"/>
      <c r="Y52" s="139"/>
    </row>
    <row r="53" spans="2:25" ht="22.65" customHeight="1">
      <c r="B53" s="136">
        <v>44092</v>
      </c>
      <c r="C53" s="150">
        <v>348.88</v>
      </c>
      <c r="D53" s="149">
        <v>6.19</v>
      </c>
      <c r="E53" s="149">
        <v>37.479999999999997</v>
      </c>
      <c r="F53" s="149">
        <v>0</v>
      </c>
      <c r="G53" s="149">
        <v>0.12</v>
      </c>
      <c r="H53" s="138">
        <f t="shared" ref="H53" si="48">E53-D53</f>
        <v>31.289999999999996</v>
      </c>
      <c r="I53" s="143">
        <f t="shared" ref="I53" si="49">E53+G53+F53</f>
        <v>37.599999999999994</v>
      </c>
      <c r="J53" s="149">
        <v>5.0763999999999996</v>
      </c>
      <c r="K53" s="140"/>
      <c r="L53" s="141">
        <v>22.9</v>
      </c>
      <c r="M53" s="151">
        <v>1.01</v>
      </c>
      <c r="N53" s="151">
        <v>4.3099999999999996</v>
      </c>
      <c r="O53" s="149">
        <v>0.18</v>
      </c>
      <c r="P53" s="149">
        <v>1.05</v>
      </c>
      <c r="Q53" s="147">
        <f t="shared" ref="Q53" si="50">N53-M53</f>
        <v>3.3</v>
      </c>
      <c r="R53" s="137">
        <f t="shared" ref="R53" si="51">M53+Q53+O53+P53</f>
        <v>5.5399999999999991</v>
      </c>
      <c r="S53" s="153"/>
      <c r="T53" s="150"/>
      <c r="U53" s="138">
        <f t="shared" si="36"/>
        <v>93.436138500343972</v>
      </c>
      <c r="V53" s="141">
        <f t="shared" si="37"/>
        <v>83.683360258481414</v>
      </c>
      <c r="W53" s="139">
        <f t="shared" ref="W53" si="52">(E53-N53)/E53*100</f>
        <v>88.500533617929563</v>
      </c>
      <c r="X53" s="139">
        <f t="shared" si="46"/>
        <v>89.453499520613605</v>
      </c>
      <c r="Y53" s="139">
        <f t="shared" si="47"/>
        <v>85.265957446808514</v>
      </c>
    </row>
    <row r="54" spans="2:25" ht="22.65" customHeight="1">
      <c r="B54" s="136">
        <v>44093</v>
      </c>
      <c r="C54" s="150"/>
      <c r="D54" s="149"/>
      <c r="E54" s="140"/>
      <c r="F54" s="149"/>
      <c r="G54" s="149"/>
      <c r="H54" s="138"/>
      <c r="I54" s="143"/>
      <c r="J54" s="149"/>
      <c r="K54" s="140"/>
      <c r="L54" s="141">
        <v>37.090000000000003</v>
      </c>
      <c r="M54" s="151">
        <v>4</v>
      </c>
      <c r="N54" s="151"/>
      <c r="O54" s="149"/>
      <c r="P54" s="149"/>
      <c r="Q54" s="147"/>
      <c r="R54" s="137"/>
      <c r="S54" s="153"/>
      <c r="T54" s="150"/>
      <c r="U54" s="138"/>
      <c r="V54" s="141"/>
      <c r="W54" s="139"/>
      <c r="X54" s="139"/>
      <c r="Y54" s="139"/>
    </row>
    <row r="55" spans="2:25" ht="22.2" customHeight="1">
      <c r="B55" s="136">
        <v>44094</v>
      </c>
      <c r="C55" s="150"/>
      <c r="D55" s="149"/>
      <c r="E55" s="140"/>
      <c r="F55" s="149"/>
      <c r="G55" s="149"/>
      <c r="H55" s="138"/>
      <c r="I55" s="143"/>
      <c r="J55" s="149"/>
      <c r="K55" s="140"/>
      <c r="L55" s="141">
        <v>20.39</v>
      </c>
      <c r="M55" s="151">
        <v>7.02</v>
      </c>
      <c r="N55" s="151"/>
      <c r="O55" s="149"/>
      <c r="P55" s="149"/>
      <c r="Q55" s="147"/>
      <c r="R55" s="137"/>
      <c r="S55" s="153"/>
      <c r="T55" s="150"/>
      <c r="U55" s="138"/>
      <c r="V55" s="141"/>
      <c r="W55" s="139"/>
      <c r="X55" s="139"/>
      <c r="Y55" s="139"/>
    </row>
    <row r="56" spans="2:25" ht="22.65" customHeight="1">
      <c r="B56" s="136">
        <v>44095</v>
      </c>
      <c r="C56" s="150">
        <v>352.7</v>
      </c>
      <c r="D56" s="149">
        <v>8.1999999999999993</v>
      </c>
      <c r="E56" s="149">
        <v>31.78</v>
      </c>
      <c r="F56" s="149">
        <v>0</v>
      </c>
      <c r="G56" s="149">
        <v>0.35</v>
      </c>
      <c r="H56" s="138">
        <f t="shared" ref="H56" si="53">E56-D56</f>
        <v>23.580000000000002</v>
      </c>
      <c r="I56" s="143">
        <f t="shared" ref="I56" si="54">E56+G56+F56</f>
        <v>32.130000000000003</v>
      </c>
      <c r="J56" s="149">
        <v>4.96</v>
      </c>
      <c r="K56" s="149">
        <v>8</v>
      </c>
      <c r="L56" s="141">
        <v>21.1</v>
      </c>
      <c r="M56" s="151">
        <v>7</v>
      </c>
      <c r="N56" s="151">
        <v>10.76</v>
      </c>
      <c r="O56" s="149">
        <v>0</v>
      </c>
      <c r="P56" s="149">
        <v>21.59</v>
      </c>
      <c r="Q56" s="147">
        <f t="shared" ref="Q56" si="55">N56-M56</f>
        <v>3.76</v>
      </c>
      <c r="R56" s="137">
        <f t="shared" ref="R56" si="56">M56+Q56+O56+P56</f>
        <v>32.35</v>
      </c>
      <c r="S56" s="153">
        <v>6.8</v>
      </c>
      <c r="T56" s="150">
        <v>78.98</v>
      </c>
      <c r="U56" s="138">
        <f t="shared" si="36"/>
        <v>94.017578678763812</v>
      </c>
      <c r="V56" s="141">
        <f t="shared" ref="V56" si="57">(D56-M56)/D56*100</f>
        <v>14.634146341463408</v>
      </c>
      <c r="W56" s="139">
        <f t="shared" ref="W56" si="58">(E56-N56)/E56*100</f>
        <v>66.142227816236627</v>
      </c>
      <c r="X56" s="139">
        <f t="shared" ref="X56" si="59">(H56-Q56)/H56*100</f>
        <v>84.054283290924502</v>
      </c>
      <c r="Y56" s="139">
        <f t="shared" ref="Y56" si="60">(I56-R56)/I56*100</f>
        <v>-0.68471833177715169</v>
      </c>
    </row>
  </sheetData>
  <mergeCells count="3">
    <mergeCell ref="C3:I3"/>
    <mergeCell ref="J3:T3"/>
    <mergeCell ref="U3:Y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zoomScale="63" zoomScaleNormal="63" workbookViewId="0">
      <selection activeCell="H23" sqref="H23"/>
    </sheetView>
  </sheetViews>
  <sheetFormatPr defaultColWidth="8.75" defaultRowHeight="18"/>
  <cols>
    <col min="1" max="1" width="2.6640625" style="1" customWidth="1"/>
    <col min="2" max="2" width="12.6640625" style="1" customWidth="1"/>
    <col min="3" max="3" width="9.33203125" style="1" bestFit="1" customWidth="1"/>
    <col min="4" max="4" width="7.75" style="1" bestFit="1" customWidth="1"/>
    <col min="5" max="5" width="8.5" style="1" bestFit="1" customWidth="1"/>
    <col min="6" max="6" width="8.33203125" style="1" bestFit="1" customWidth="1"/>
    <col min="7" max="7" width="8.08203125" style="1" bestFit="1" customWidth="1"/>
    <col min="8" max="8" width="7.5" style="1" bestFit="1" customWidth="1"/>
    <col min="9" max="10" width="7.5" style="1" customWidth="1"/>
    <col min="11" max="11" width="5.75" style="1" bestFit="1" customWidth="1"/>
    <col min="12" max="12" width="9.33203125" style="1" bestFit="1" customWidth="1"/>
    <col min="13" max="13" width="7.5" style="1" bestFit="1" customWidth="1"/>
    <col min="14" max="14" width="8.33203125" style="1" bestFit="1" customWidth="1"/>
    <col min="15" max="19" width="8.33203125" style="1" customWidth="1"/>
    <col min="20" max="20" width="13.75" style="1" customWidth="1"/>
    <col min="21" max="21" width="8.5" style="1" bestFit="1" customWidth="1"/>
    <col min="22" max="16384" width="8.75" style="1"/>
  </cols>
  <sheetData>
    <row r="1" spans="1:21" ht="24.6">
      <c r="A1" s="18" t="s">
        <v>3</v>
      </c>
    </row>
    <row r="2" spans="1:21" ht="18.600000000000001" thickBot="1"/>
    <row r="3" spans="1:21" ht="22.2">
      <c r="B3" s="9" t="s">
        <v>1</v>
      </c>
      <c r="C3" s="176" t="s">
        <v>4</v>
      </c>
      <c r="D3" s="177"/>
      <c r="E3" s="177"/>
      <c r="F3" s="177"/>
      <c r="G3" s="177"/>
      <c r="H3" s="177"/>
      <c r="I3" s="177"/>
      <c r="J3" s="177"/>
      <c r="K3" s="176" t="s">
        <v>5</v>
      </c>
      <c r="L3" s="177"/>
      <c r="M3" s="177"/>
      <c r="N3" s="177"/>
      <c r="O3" s="177"/>
      <c r="P3" s="177"/>
      <c r="Q3" s="177"/>
      <c r="R3" s="177"/>
      <c r="S3" s="177"/>
      <c r="T3" s="177"/>
      <c r="U3" s="178"/>
    </row>
    <row r="4" spans="1:21" ht="46.2">
      <c r="B4" s="9" t="s">
        <v>6</v>
      </c>
      <c r="C4" s="12" t="s">
        <v>7</v>
      </c>
      <c r="D4" s="7" t="s">
        <v>2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13" t="s">
        <v>13</v>
      </c>
      <c r="K4" s="52" t="s">
        <v>0</v>
      </c>
      <c r="L4" s="7" t="s">
        <v>7</v>
      </c>
      <c r="M4" s="7" t="s">
        <v>2</v>
      </c>
      <c r="N4" s="8" t="s">
        <v>14</v>
      </c>
      <c r="O4" s="7" t="s">
        <v>9</v>
      </c>
      <c r="P4" s="7" t="s">
        <v>10</v>
      </c>
      <c r="Q4" s="7" t="s">
        <v>11</v>
      </c>
      <c r="R4" s="7" t="s">
        <v>12</v>
      </c>
      <c r="S4" s="7" t="s">
        <v>13</v>
      </c>
      <c r="T4" s="19" t="s">
        <v>15</v>
      </c>
      <c r="U4" s="53" t="s">
        <v>16</v>
      </c>
    </row>
    <row r="5" spans="1:21" ht="22.2">
      <c r="B5" s="30" t="s">
        <v>19</v>
      </c>
      <c r="C5" s="45"/>
      <c r="D5" s="8"/>
      <c r="E5" s="8"/>
      <c r="F5" s="8"/>
      <c r="G5" s="8"/>
      <c r="H5" s="8"/>
      <c r="I5" s="8"/>
      <c r="J5" s="28"/>
      <c r="K5" s="63" t="s">
        <v>17</v>
      </c>
      <c r="L5" s="8"/>
      <c r="M5" s="8"/>
      <c r="N5" s="8"/>
      <c r="O5" s="8"/>
      <c r="P5" s="8"/>
      <c r="Q5" s="8"/>
      <c r="R5" s="8"/>
      <c r="S5" s="8"/>
      <c r="T5" s="34" t="s">
        <v>18</v>
      </c>
      <c r="U5" s="53"/>
    </row>
    <row r="6" spans="1:21" ht="21">
      <c r="B6" s="21">
        <v>43495</v>
      </c>
      <c r="C6" s="14">
        <v>30</v>
      </c>
      <c r="D6" s="4">
        <v>323.54000000000002</v>
      </c>
      <c r="E6" s="5">
        <v>11</v>
      </c>
      <c r="F6" s="5"/>
      <c r="G6" s="5"/>
      <c r="H6" s="5"/>
      <c r="I6" s="5"/>
      <c r="J6" s="23"/>
      <c r="K6" s="47">
        <v>7.9</v>
      </c>
      <c r="L6" s="4">
        <v>1649</v>
      </c>
      <c r="M6" s="10">
        <v>30.85</v>
      </c>
      <c r="N6" s="2">
        <v>24.3</v>
      </c>
      <c r="O6" s="2">
        <v>0</v>
      </c>
      <c r="P6" s="2">
        <v>0.1</v>
      </c>
      <c r="Q6" s="2"/>
      <c r="R6" s="2"/>
      <c r="S6" s="2">
        <v>0</v>
      </c>
      <c r="T6" s="31">
        <f>(E6-N6)/E6*100</f>
        <v>-120.90909090909092</v>
      </c>
      <c r="U6" s="25"/>
    </row>
    <row r="7" spans="1:21" ht="21">
      <c r="B7" s="21">
        <v>43496</v>
      </c>
      <c r="C7" s="14"/>
      <c r="D7" s="4"/>
      <c r="E7" s="5"/>
      <c r="F7" s="5"/>
      <c r="G7" s="5"/>
      <c r="H7" s="5"/>
      <c r="I7" s="5"/>
      <c r="J7" s="23"/>
      <c r="K7" s="54"/>
      <c r="L7" s="4"/>
      <c r="M7" s="10">
        <v>29.97</v>
      </c>
      <c r="N7" s="2">
        <v>22.1</v>
      </c>
      <c r="O7" s="2"/>
      <c r="P7" s="2"/>
      <c r="Q7" s="2"/>
      <c r="R7" s="2"/>
      <c r="S7" s="2"/>
      <c r="T7" s="31"/>
      <c r="U7" s="25"/>
    </row>
    <row r="8" spans="1:21" ht="21">
      <c r="B8" s="21">
        <v>43497</v>
      </c>
      <c r="C8" s="14">
        <v>27</v>
      </c>
      <c r="D8" s="4">
        <v>334.7</v>
      </c>
      <c r="E8" s="5">
        <v>10.4</v>
      </c>
      <c r="F8" s="5"/>
      <c r="G8" s="5"/>
      <c r="H8" s="5"/>
      <c r="I8" s="5"/>
      <c r="J8" s="23"/>
      <c r="K8" s="54">
        <v>7.8</v>
      </c>
      <c r="L8" s="4">
        <v>1468</v>
      </c>
      <c r="M8" s="10">
        <v>32.869999999999997</v>
      </c>
      <c r="N8" s="2">
        <v>25</v>
      </c>
      <c r="O8" s="2">
        <v>0</v>
      </c>
      <c r="P8" s="2">
        <v>0.5</v>
      </c>
      <c r="Q8" s="2"/>
      <c r="R8" s="2"/>
      <c r="S8" s="2">
        <v>9.6999999999999993</v>
      </c>
      <c r="T8" s="31">
        <f>(E8-N8)/E8*100</f>
        <v>-140.38461538461539</v>
      </c>
      <c r="U8" s="25"/>
    </row>
    <row r="9" spans="1:21" ht="21">
      <c r="B9" s="21">
        <v>43498</v>
      </c>
      <c r="C9" s="14"/>
      <c r="D9" s="4"/>
      <c r="E9" s="5"/>
      <c r="F9" s="5"/>
      <c r="G9" s="5"/>
      <c r="H9" s="5"/>
      <c r="I9" s="5"/>
      <c r="J9" s="23"/>
      <c r="K9" s="54"/>
      <c r="L9" s="4"/>
      <c r="M9" s="10"/>
      <c r="N9" s="2"/>
      <c r="O9" s="2"/>
      <c r="P9" s="2"/>
      <c r="Q9" s="2"/>
      <c r="R9" s="2"/>
      <c r="S9" s="2"/>
      <c r="T9" s="31"/>
      <c r="U9" s="25"/>
    </row>
    <row r="10" spans="1:21" ht="21">
      <c r="B10" s="21">
        <v>43499</v>
      </c>
      <c r="C10" s="14">
        <v>36</v>
      </c>
      <c r="D10" s="6">
        <v>1407.54</v>
      </c>
      <c r="E10" s="5">
        <v>9.19</v>
      </c>
      <c r="F10" s="5"/>
      <c r="G10" s="5"/>
      <c r="H10" s="5"/>
      <c r="I10" s="5"/>
      <c r="J10" s="23"/>
      <c r="K10" s="54"/>
      <c r="L10" s="4"/>
      <c r="M10" s="10"/>
      <c r="N10" s="2"/>
      <c r="O10" s="2"/>
      <c r="P10" s="2"/>
      <c r="Q10" s="2"/>
      <c r="R10" s="2"/>
      <c r="S10" s="2"/>
      <c r="T10" s="31"/>
      <c r="U10" s="25"/>
    </row>
    <row r="11" spans="1:21" ht="21">
      <c r="B11" s="21">
        <v>43500</v>
      </c>
      <c r="C11" s="15">
        <v>346</v>
      </c>
      <c r="D11" s="4">
        <v>440.04</v>
      </c>
      <c r="E11" s="5">
        <v>7.17</v>
      </c>
      <c r="F11" s="5"/>
      <c r="G11" s="5"/>
      <c r="H11" s="5"/>
      <c r="I11" s="5"/>
      <c r="J11" s="23"/>
      <c r="K11" s="54">
        <v>7.3</v>
      </c>
      <c r="L11" s="4">
        <v>436</v>
      </c>
      <c r="M11" s="10">
        <v>31.33</v>
      </c>
      <c r="N11" s="2">
        <v>21.2</v>
      </c>
      <c r="O11" s="2">
        <v>0</v>
      </c>
      <c r="P11" s="35">
        <v>0.3</v>
      </c>
      <c r="Q11" s="2"/>
      <c r="R11" s="2"/>
      <c r="S11" s="2">
        <v>3.3</v>
      </c>
      <c r="T11" s="31">
        <f>(E11-N11)/E11*100</f>
        <v>-195.67642956764294</v>
      </c>
      <c r="U11" s="25"/>
    </row>
    <row r="12" spans="1:21" ht="21">
      <c r="B12" s="21">
        <v>43501</v>
      </c>
      <c r="C12" s="14"/>
      <c r="D12" s="4"/>
      <c r="E12" s="5"/>
      <c r="F12" s="5"/>
      <c r="G12" s="5"/>
      <c r="H12" s="5"/>
      <c r="I12" s="5"/>
      <c r="J12" s="23"/>
      <c r="K12" s="54"/>
      <c r="L12" s="4"/>
      <c r="M12" s="10">
        <v>26.95</v>
      </c>
      <c r="N12" s="2">
        <v>18.399999999999999</v>
      </c>
      <c r="O12" s="2"/>
      <c r="P12" s="2"/>
      <c r="Q12" s="2"/>
      <c r="R12" s="2"/>
      <c r="S12" s="2"/>
      <c r="T12" s="31"/>
      <c r="U12" s="25"/>
    </row>
    <row r="13" spans="1:21" ht="21">
      <c r="B13" s="21">
        <v>43502</v>
      </c>
      <c r="C13" s="14">
        <v>37</v>
      </c>
      <c r="D13" s="4">
        <v>477</v>
      </c>
      <c r="E13" s="5">
        <v>7.97</v>
      </c>
      <c r="F13" s="5"/>
      <c r="G13" s="5"/>
      <c r="H13" s="5"/>
      <c r="I13" s="5"/>
      <c r="J13" s="23"/>
      <c r="K13" s="54">
        <v>7.5</v>
      </c>
      <c r="L13" s="4">
        <v>234</v>
      </c>
      <c r="M13" s="10">
        <v>22.97</v>
      </c>
      <c r="N13" s="2">
        <v>18</v>
      </c>
      <c r="O13" s="2">
        <v>0</v>
      </c>
      <c r="P13" s="2">
        <v>0.6</v>
      </c>
      <c r="Q13" s="2"/>
      <c r="R13" s="2"/>
      <c r="S13" s="2">
        <v>0.74</v>
      </c>
      <c r="T13" s="31">
        <f>(E13-N13)/E13*100</f>
        <v>-125.84692597239651</v>
      </c>
      <c r="U13" s="25"/>
    </row>
    <row r="14" spans="1:21" ht="21">
      <c r="B14" s="21">
        <v>43503</v>
      </c>
      <c r="C14" s="14"/>
      <c r="D14" s="4"/>
      <c r="E14" s="5"/>
      <c r="F14" s="5"/>
      <c r="G14" s="5"/>
      <c r="H14" s="5"/>
      <c r="I14" s="5"/>
      <c r="J14" s="23"/>
      <c r="K14" s="54"/>
      <c r="L14" s="4"/>
      <c r="M14" s="10">
        <v>35.31</v>
      </c>
      <c r="N14" s="2">
        <v>18.399999999999999</v>
      </c>
      <c r="O14" s="2"/>
      <c r="P14" s="2"/>
      <c r="Q14" s="2"/>
      <c r="R14" s="2"/>
      <c r="S14" s="2"/>
      <c r="T14" s="31"/>
      <c r="U14" s="25"/>
    </row>
    <row r="15" spans="1:21" ht="21">
      <c r="B15" s="21">
        <v>43504</v>
      </c>
      <c r="C15" s="14">
        <v>30</v>
      </c>
      <c r="D15" s="4">
        <v>465.8</v>
      </c>
      <c r="E15" s="5">
        <v>9.2899999999999991</v>
      </c>
      <c r="F15" s="5"/>
      <c r="G15" s="5"/>
      <c r="H15" s="5"/>
      <c r="I15" s="5"/>
      <c r="J15" s="23"/>
      <c r="K15" s="54">
        <v>7.6</v>
      </c>
      <c r="L15" s="4">
        <v>163</v>
      </c>
      <c r="M15" s="10">
        <v>21.08</v>
      </c>
      <c r="N15" s="2">
        <v>17.5</v>
      </c>
      <c r="O15" s="2">
        <v>0</v>
      </c>
      <c r="P15" s="2">
        <v>0.3</v>
      </c>
      <c r="Q15" s="2"/>
      <c r="R15" s="2"/>
      <c r="S15" s="2">
        <v>0</v>
      </c>
      <c r="T15" s="31">
        <f>(E15-N15)/E15*100</f>
        <v>-88.374596340150717</v>
      </c>
      <c r="U15" s="25"/>
    </row>
    <row r="16" spans="1:21" ht="21">
      <c r="B16" s="21">
        <v>43505</v>
      </c>
      <c r="C16" s="14"/>
      <c r="D16" s="4"/>
      <c r="E16" s="5"/>
      <c r="F16" s="5"/>
      <c r="G16" s="5"/>
      <c r="H16" s="5"/>
      <c r="I16" s="5"/>
      <c r="J16" s="23"/>
      <c r="K16" s="54"/>
      <c r="L16" s="4"/>
      <c r="M16" s="10"/>
      <c r="N16" s="2"/>
      <c r="O16" s="2"/>
      <c r="P16" s="2"/>
      <c r="Q16" s="2"/>
      <c r="R16" s="2"/>
      <c r="S16" s="2"/>
      <c r="T16" s="31"/>
      <c r="U16" s="25"/>
    </row>
    <row r="17" spans="2:21" ht="21">
      <c r="B17" s="21">
        <v>43506</v>
      </c>
      <c r="C17" s="14"/>
      <c r="D17" s="4"/>
      <c r="E17" s="5"/>
      <c r="F17" s="5"/>
      <c r="G17" s="5"/>
      <c r="H17" s="5"/>
      <c r="I17" s="5"/>
      <c r="J17" s="23"/>
      <c r="K17" s="54"/>
      <c r="L17" s="4"/>
      <c r="M17" s="10"/>
      <c r="N17" s="2"/>
      <c r="O17" s="2"/>
      <c r="P17" s="2"/>
      <c r="Q17" s="2"/>
      <c r="R17" s="2"/>
      <c r="S17" s="2"/>
      <c r="T17" s="31"/>
      <c r="U17" s="25"/>
    </row>
    <row r="18" spans="2:21" ht="21">
      <c r="B18" s="21">
        <v>43507</v>
      </c>
      <c r="C18" s="14">
        <v>26</v>
      </c>
      <c r="D18" s="4">
        <v>497.3</v>
      </c>
      <c r="E18" s="5">
        <v>9.6999999999999993</v>
      </c>
      <c r="F18" s="5"/>
      <c r="G18" s="5"/>
      <c r="H18" s="5"/>
      <c r="I18" s="5"/>
      <c r="J18" s="23"/>
      <c r="K18" s="54">
        <v>8.4</v>
      </c>
      <c r="L18" s="4">
        <v>64</v>
      </c>
      <c r="M18" s="10">
        <v>22</v>
      </c>
      <c r="N18" s="3">
        <v>16.899999999999999</v>
      </c>
      <c r="O18" s="2">
        <v>0</v>
      </c>
      <c r="P18" s="2">
        <v>1.3</v>
      </c>
      <c r="Q18" s="2"/>
      <c r="R18" s="2"/>
      <c r="S18" s="2">
        <v>0</v>
      </c>
      <c r="T18" s="31">
        <f>(E18-N18)/E18*100</f>
        <v>-74.226804123711347</v>
      </c>
      <c r="U18" s="25"/>
    </row>
    <row r="19" spans="2:21" ht="21">
      <c r="B19" s="21">
        <v>43508</v>
      </c>
      <c r="C19" s="14"/>
      <c r="D19" s="3"/>
      <c r="E19" s="3"/>
      <c r="F19" s="3"/>
      <c r="G19" s="3"/>
      <c r="H19" s="3"/>
      <c r="I19" s="3"/>
      <c r="J19" s="11"/>
      <c r="K19" s="47"/>
      <c r="L19" s="4"/>
      <c r="M19" s="10">
        <v>33.799999999999997</v>
      </c>
      <c r="N19" s="2">
        <v>18</v>
      </c>
      <c r="O19" s="2"/>
      <c r="P19" s="2"/>
      <c r="Q19" s="2"/>
      <c r="R19" s="2"/>
      <c r="S19" s="2"/>
      <c r="T19" s="31"/>
      <c r="U19" s="25"/>
    </row>
    <row r="20" spans="2:21" ht="21">
      <c r="B20" s="21">
        <v>43509</v>
      </c>
      <c r="C20" s="14">
        <v>24</v>
      </c>
      <c r="D20" s="3">
        <v>487</v>
      </c>
      <c r="E20" s="3">
        <v>16.2</v>
      </c>
      <c r="F20" s="3"/>
      <c r="G20" s="3"/>
      <c r="H20" s="3"/>
      <c r="I20" s="3"/>
      <c r="J20" s="11"/>
      <c r="K20" s="47">
        <v>7.4</v>
      </c>
      <c r="L20" s="4">
        <v>47</v>
      </c>
      <c r="M20" s="10">
        <v>25.2</v>
      </c>
      <c r="N20" s="3">
        <v>23.2</v>
      </c>
      <c r="O20" s="2">
        <v>1</v>
      </c>
      <c r="P20" s="2">
        <v>1.7</v>
      </c>
      <c r="Q20" s="2"/>
      <c r="R20" s="2"/>
      <c r="S20" s="2">
        <v>0.53</v>
      </c>
      <c r="T20" s="31">
        <f>(E20-N20)/E20*100</f>
        <v>-43.20987654320988</v>
      </c>
      <c r="U20" s="25"/>
    </row>
    <row r="21" spans="2:21" ht="21">
      <c r="B21" s="21">
        <v>43510</v>
      </c>
      <c r="C21" s="46"/>
      <c r="D21" s="36"/>
      <c r="E21" s="36"/>
      <c r="F21" s="36"/>
      <c r="G21" s="36"/>
      <c r="H21" s="36"/>
      <c r="I21" s="36"/>
      <c r="J21" s="16">
        <v>5</v>
      </c>
      <c r="K21" s="55"/>
      <c r="L21" s="3"/>
      <c r="M21" s="10">
        <v>30</v>
      </c>
      <c r="N21" s="37">
        <v>26.3</v>
      </c>
      <c r="O21" s="17"/>
      <c r="P21" s="17"/>
      <c r="Q21" s="17"/>
      <c r="R21" s="17"/>
      <c r="S21" s="38"/>
      <c r="T21" s="31"/>
      <c r="U21" s="25"/>
    </row>
    <row r="22" spans="2:21" ht="21">
      <c r="B22" s="21">
        <v>43511</v>
      </c>
      <c r="C22" s="47">
        <v>24</v>
      </c>
      <c r="D22" s="3">
        <v>506</v>
      </c>
      <c r="E22" s="2">
        <v>14</v>
      </c>
      <c r="F22" s="2"/>
      <c r="G22" s="2"/>
      <c r="H22" s="2"/>
      <c r="I22" s="2"/>
      <c r="J22" s="16">
        <v>5</v>
      </c>
      <c r="K22" s="55">
        <v>7.4</v>
      </c>
      <c r="L22" s="3"/>
      <c r="M22" s="10">
        <v>27</v>
      </c>
      <c r="N22" s="37">
        <v>27.9</v>
      </c>
      <c r="O22" s="17">
        <v>2.7</v>
      </c>
      <c r="P22" s="17">
        <v>1.9</v>
      </c>
      <c r="Q22" s="17"/>
      <c r="R22" s="17"/>
      <c r="S22" s="39">
        <v>65.84</v>
      </c>
      <c r="T22" s="31">
        <f>(E22-N22)/E22*100</f>
        <v>-99.285714285714278</v>
      </c>
      <c r="U22" s="25"/>
    </row>
    <row r="23" spans="2:21" ht="21">
      <c r="B23" s="21">
        <v>43512</v>
      </c>
      <c r="C23" s="47"/>
      <c r="D23" s="3"/>
      <c r="E23" s="2"/>
      <c r="F23" s="2"/>
      <c r="G23" s="2"/>
      <c r="H23" s="2"/>
      <c r="I23" s="2"/>
      <c r="J23" s="16">
        <v>5</v>
      </c>
      <c r="K23" s="55"/>
      <c r="L23" s="3">
        <v>34</v>
      </c>
      <c r="M23" s="10"/>
      <c r="N23" s="37"/>
      <c r="O23" s="17"/>
      <c r="P23" s="17"/>
      <c r="Q23" s="17"/>
      <c r="R23" s="17"/>
      <c r="S23" s="38"/>
      <c r="T23" s="31"/>
      <c r="U23" s="25"/>
    </row>
    <row r="24" spans="2:21" ht="21">
      <c r="B24" s="21">
        <v>43513</v>
      </c>
      <c r="C24" s="47"/>
      <c r="D24" s="3"/>
      <c r="E24" s="2"/>
      <c r="F24" s="2"/>
      <c r="G24" s="2"/>
      <c r="H24" s="2"/>
      <c r="I24" s="2"/>
      <c r="J24" s="16">
        <v>5</v>
      </c>
      <c r="K24" s="55"/>
      <c r="L24" s="3"/>
      <c r="M24" s="10"/>
      <c r="N24" s="37"/>
      <c r="O24" s="17"/>
      <c r="P24" s="17"/>
      <c r="Q24" s="17"/>
      <c r="R24" s="17"/>
      <c r="S24" s="38"/>
      <c r="T24" s="31"/>
      <c r="U24" s="25"/>
    </row>
    <row r="25" spans="2:21" ht="21">
      <c r="B25" s="21">
        <v>43514</v>
      </c>
      <c r="C25" s="47">
        <v>26</v>
      </c>
      <c r="D25" s="37">
        <v>542</v>
      </c>
      <c r="E25" s="17">
        <v>13.5</v>
      </c>
      <c r="F25" s="17"/>
      <c r="G25" s="17"/>
      <c r="H25" s="17"/>
      <c r="I25" s="17"/>
      <c r="J25" s="16">
        <v>5</v>
      </c>
      <c r="K25" s="55">
        <v>7.1</v>
      </c>
      <c r="L25" s="37">
        <v>32</v>
      </c>
      <c r="M25" s="27">
        <v>29</v>
      </c>
      <c r="N25" s="37">
        <v>21.1</v>
      </c>
      <c r="O25" s="17">
        <v>4.7</v>
      </c>
      <c r="P25" s="17">
        <v>2.4</v>
      </c>
      <c r="Q25" s="17"/>
      <c r="R25" s="17"/>
      <c r="S25" s="17">
        <v>4.3899999999999997</v>
      </c>
      <c r="T25" s="32">
        <f>(E25-N25)/E25*100</f>
        <v>-56.296296296296312</v>
      </c>
      <c r="U25" s="26"/>
    </row>
    <row r="26" spans="2:21" ht="21">
      <c r="B26" s="21">
        <v>43515</v>
      </c>
      <c r="C26" s="47"/>
      <c r="D26" s="37"/>
      <c r="E26" s="37"/>
      <c r="F26" s="37"/>
      <c r="G26" s="37"/>
      <c r="H26" s="37"/>
      <c r="I26" s="37"/>
      <c r="J26" s="16">
        <v>9</v>
      </c>
      <c r="K26" s="55"/>
      <c r="L26" s="37"/>
      <c r="M26" s="27">
        <v>26.9</v>
      </c>
      <c r="N26" s="37">
        <v>17.7</v>
      </c>
      <c r="O26" s="17"/>
      <c r="P26" s="17"/>
      <c r="Q26" s="17"/>
      <c r="R26" s="17"/>
      <c r="S26" s="17"/>
      <c r="T26" s="32"/>
      <c r="U26" s="26"/>
    </row>
    <row r="27" spans="2:21" ht="21">
      <c r="B27" s="21">
        <v>43516</v>
      </c>
      <c r="C27" s="47">
        <v>22</v>
      </c>
      <c r="D27" s="40">
        <v>518.20000000000005</v>
      </c>
      <c r="E27" s="37">
        <v>14.7</v>
      </c>
      <c r="F27" s="37"/>
      <c r="G27" s="37"/>
      <c r="H27" s="37"/>
      <c r="I27" s="37"/>
      <c r="J27" s="16">
        <v>9</v>
      </c>
      <c r="K27" s="55">
        <v>6.8</v>
      </c>
      <c r="L27" s="37">
        <v>29</v>
      </c>
      <c r="M27" s="27">
        <v>29.2</v>
      </c>
      <c r="N27" s="37">
        <v>20.3</v>
      </c>
      <c r="O27" s="17">
        <v>4.9000000000000004</v>
      </c>
      <c r="P27" s="17">
        <v>3.6</v>
      </c>
      <c r="Q27" s="17"/>
      <c r="R27" s="17"/>
      <c r="S27" s="17">
        <v>7.28</v>
      </c>
      <c r="T27" s="32">
        <f>(E27-N27)/E27*100</f>
        <v>-38.095238095238102</v>
      </c>
      <c r="U27" s="26"/>
    </row>
    <row r="28" spans="2:21" ht="21">
      <c r="B28" s="21">
        <v>43517</v>
      </c>
      <c r="C28" s="47"/>
      <c r="D28" s="37"/>
      <c r="E28" s="37"/>
      <c r="F28" s="37"/>
      <c r="G28" s="37"/>
      <c r="H28" s="37"/>
      <c r="I28" s="37"/>
      <c r="J28" s="16">
        <v>9</v>
      </c>
      <c r="K28" s="55"/>
      <c r="L28" s="37"/>
      <c r="M28" s="27">
        <v>28.8</v>
      </c>
      <c r="N28" s="41">
        <v>12.3</v>
      </c>
      <c r="O28" s="17"/>
      <c r="P28" s="17"/>
      <c r="Q28" s="17"/>
      <c r="R28" s="17"/>
      <c r="S28" s="17"/>
      <c r="T28" s="32"/>
      <c r="U28" s="26"/>
    </row>
    <row r="29" spans="2:21" ht="21">
      <c r="B29" s="21">
        <v>43518</v>
      </c>
      <c r="C29" s="47">
        <v>34</v>
      </c>
      <c r="D29" s="42">
        <v>501.7</v>
      </c>
      <c r="E29" s="17">
        <v>12</v>
      </c>
      <c r="F29" s="17">
        <v>0</v>
      </c>
      <c r="G29" s="17">
        <v>0.25</v>
      </c>
      <c r="H29" s="17">
        <v>26.3</v>
      </c>
      <c r="I29" s="17">
        <f>H29+G29+F29</f>
        <v>26.55</v>
      </c>
      <c r="J29" s="16">
        <v>9</v>
      </c>
      <c r="K29" s="55">
        <v>6.7</v>
      </c>
      <c r="L29" s="37">
        <v>32</v>
      </c>
      <c r="M29" s="27">
        <v>29</v>
      </c>
      <c r="N29" s="17">
        <v>11</v>
      </c>
      <c r="O29" s="17">
        <v>0</v>
      </c>
      <c r="P29" s="17">
        <v>5.5</v>
      </c>
      <c r="Q29" s="17">
        <v>20.75</v>
      </c>
      <c r="R29" s="17">
        <f>Q29+P29+O29</f>
        <v>26.25</v>
      </c>
      <c r="S29" s="17">
        <v>5.74</v>
      </c>
      <c r="T29" s="32">
        <f>(E29-N29)/E29*100</f>
        <v>8.3333333333333321</v>
      </c>
      <c r="U29" s="56">
        <f t="shared" ref="U29" si="0">(I29-R29)/I29*100</f>
        <v>1.1299435028248614</v>
      </c>
    </row>
    <row r="30" spans="2:21" ht="21">
      <c r="B30" s="21">
        <v>43519</v>
      </c>
      <c r="C30" s="47"/>
      <c r="D30" s="37"/>
      <c r="E30" s="37"/>
      <c r="F30" s="37"/>
      <c r="G30" s="37"/>
      <c r="H30" s="37"/>
      <c r="I30" s="37"/>
      <c r="J30" s="16">
        <v>6.4</v>
      </c>
      <c r="K30" s="55"/>
      <c r="L30" s="37"/>
      <c r="M30" s="27"/>
      <c r="N30" s="37"/>
      <c r="O30" s="17"/>
      <c r="P30" s="17"/>
      <c r="Q30" s="17"/>
      <c r="R30" s="17"/>
      <c r="S30" s="17"/>
      <c r="T30" s="32"/>
      <c r="U30" s="56"/>
    </row>
    <row r="31" spans="2:21" ht="21">
      <c r="B31" s="21">
        <v>43520</v>
      </c>
      <c r="C31" s="47"/>
      <c r="D31" s="37"/>
      <c r="E31" s="37"/>
      <c r="F31" s="37"/>
      <c r="G31" s="37"/>
      <c r="H31" s="37"/>
      <c r="I31" s="37"/>
      <c r="J31" s="16">
        <v>6.4</v>
      </c>
      <c r="K31" s="55"/>
      <c r="L31" s="37"/>
      <c r="M31" s="27"/>
      <c r="N31" s="37">
        <v>19.399999999999999</v>
      </c>
      <c r="O31" s="17">
        <v>0.21</v>
      </c>
      <c r="P31" s="17">
        <v>2.4300000000000002</v>
      </c>
      <c r="Q31" s="24"/>
      <c r="R31" s="24"/>
      <c r="S31" s="17"/>
      <c r="T31" s="32"/>
      <c r="U31" s="56"/>
    </row>
    <row r="32" spans="2:21" ht="21">
      <c r="B32" s="21">
        <v>43521</v>
      </c>
      <c r="C32" s="47">
        <v>28</v>
      </c>
      <c r="D32" s="43">
        <v>482.5</v>
      </c>
      <c r="E32" s="37">
        <v>18.399999999999999</v>
      </c>
      <c r="F32" s="17">
        <v>0</v>
      </c>
      <c r="G32" s="37">
        <v>0.1</v>
      </c>
      <c r="H32" s="17">
        <v>31</v>
      </c>
      <c r="I32" s="17">
        <f>H32+G32+F32</f>
        <v>31.1</v>
      </c>
      <c r="J32" s="16">
        <v>6.4</v>
      </c>
      <c r="K32" s="55">
        <v>7.4</v>
      </c>
      <c r="L32" s="37">
        <v>26</v>
      </c>
      <c r="M32" s="27">
        <v>33</v>
      </c>
      <c r="N32" s="17">
        <v>20</v>
      </c>
      <c r="O32" s="17">
        <v>0.73</v>
      </c>
      <c r="P32" s="17">
        <v>1.76</v>
      </c>
      <c r="Q32" s="17">
        <v>22.2</v>
      </c>
      <c r="R32" s="17">
        <f>Q32+P32+O32</f>
        <v>24.69</v>
      </c>
      <c r="S32" s="17">
        <v>6.34</v>
      </c>
      <c r="T32" s="32">
        <f>(E32-N32)/E32*100</f>
        <v>-8.6956521739130519</v>
      </c>
      <c r="U32" s="57">
        <f>(I32-R32)/I32*100</f>
        <v>20.610932475884244</v>
      </c>
    </row>
    <row r="33" spans="2:21" ht="21">
      <c r="B33" s="21">
        <v>43522</v>
      </c>
      <c r="C33" s="47"/>
      <c r="D33" s="37"/>
      <c r="E33" s="37"/>
      <c r="F33" s="37"/>
      <c r="G33" s="37"/>
      <c r="H33" s="37"/>
      <c r="I33" s="20"/>
      <c r="J33" s="16">
        <v>6.4</v>
      </c>
      <c r="K33" s="55"/>
      <c r="L33" s="37"/>
      <c r="M33" s="44">
        <v>30.4</v>
      </c>
      <c r="N33" s="37">
        <v>16.5</v>
      </c>
      <c r="O33" s="17"/>
      <c r="P33" s="17"/>
      <c r="Q33" s="17"/>
      <c r="R33" s="20"/>
      <c r="S33" s="17"/>
      <c r="T33" s="33"/>
      <c r="U33" s="56"/>
    </row>
    <row r="34" spans="2:21" s="29" customFormat="1" ht="21" thickBot="1">
      <c r="B34" s="22">
        <v>43523</v>
      </c>
      <c r="C34" s="48">
        <v>49</v>
      </c>
      <c r="D34" s="49">
        <v>582.9</v>
      </c>
      <c r="E34" s="50">
        <v>11.2</v>
      </c>
      <c r="F34" s="50"/>
      <c r="G34" s="50"/>
      <c r="H34" s="51">
        <v>31.71</v>
      </c>
      <c r="I34" s="51">
        <f t="shared" ref="I34" si="1">H34+G34+F34</f>
        <v>31.71</v>
      </c>
      <c r="J34" s="62">
        <v>6.4</v>
      </c>
      <c r="K34" s="58">
        <v>5.9</v>
      </c>
      <c r="L34" s="50">
        <v>26</v>
      </c>
      <c r="M34" s="59">
        <v>32.6</v>
      </c>
      <c r="N34" s="51">
        <v>7</v>
      </c>
      <c r="O34" s="51">
        <v>1.56</v>
      </c>
      <c r="P34" s="51">
        <v>3.61</v>
      </c>
      <c r="Q34" s="51">
        <v>16.940000000000001</v>
      </c>
      <c r="R34" s="51">
        <f t="shared" ref="R34" si="2">Q34+P34+O34</f>
        <v>22.11</v>
      </c>
      <c r="S34" s="51">
        <v>9.1</v>
      </c>
      <c r="T34" s="60">
        <f t="shared" ref="T34" si="3">(E34-N34)/E34*100</f>
        <v>37.499999999999993</v>
      </c>
      <c r="U34" s="61">
        <f t="shared" ref="U34" si="4">(I34-R34)/I34*100</f>
        <v>30.274361400189221</v>
      </c>
    </row>
  </sheetData>
  <mergeCells count="2">
    <mergeCell ref="C3:J3"/>
    <mergeCell ref="K3:U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zoomScale="50" zoomScaleNormal="50" workbookViewId="0">
      <selection activeCell="J112" sqref="J112"/>
    </sheetView>
  </sheetViews>
  <sheetFormatPr defaultColWidth="8.75" defaultRowHeight="18"/>
  <cols>
    <col min="1" max="1" width="2.6640625" style="68" customWidth="1"/>
    <col min="2" max="2" width="12.6640625" style="68" customWidth="1"/>
    <col min="3" max="4" width="8.6640625" style="68" customWidth="1"/>
    <col min="5" max="5" width="8.25" style="68" bestFit="1" customWidth="1"/>
    <col min="6" max="6" width="7.25" style="68" bestFit="1" customWidth="1"/>
    <col min="7" max="7" width="7.6640625" style="68" bestFit="1" customWidth="1"/>
    <col min="8" max="8" width="7.6640625" style="68" customWidth="1"/>
    <col min="9" max="9" width="7.6640625" style="68" bestFit="1" customWidth="1"/>
    <col min="10" max="10" width="7.25" style="68" bestFit="1" customWidth="1"/>
    <col min="11" max="11" width="8.6640625" style="68" bestFit="1" customWidth="1"/>
    <col min="12" max="12" width="7.08203125" style="68" bestFit="1" customWidth="1"/>
    <col min="13" max="13" width="5.83203125" style="68" bestFit="1" customWidth="1"/>
    <col min="14" max="15" width="8.6640625" style="68" customWidth="1"/>
    <col min="16" max="16" width="8.25" style="68" bestFit="1" customWidth="1"/>
    <col min="17" max="17" width="7.08203125" style="68" bestFit="1" customWidth="1"/>
    <col min="18" max="18" width="7.83203125" style="68" bestFit="1" customWidth="1"/>
    <col min="19" max="19" width="7.83203125" style="68" customWidth="1"/>
    <col min="20" max="20" width="7.6640625" style="68" bestFit="1" customWidth="1"/>
    <col min="21" max="21" width="7.25" style="68" bestFit="1" customWidth="1"/>
    <col min="22" max="23" width="7.1640625" style="68" bestFit="1" customWidth="1"/>
    <col min="24" max="25" width="7.1640625" style="68" customWidth="1"/>
    <col min="26" max="27" width="8.6640625" style="68" customWidth="1"/>
    <col min="28" max="28" width="7.6640625" style="68" customWidth="1"/>
    <col min="29" max="29" width="7.75" style="68" bestFit="1" customWidth="1"/>
    <col min="30" max="31" width="6.6640625" style="68" customWidth="1"/>
    <col min="32" max="32" width="47.75" style="68" customWidth="1"/>
    <col min="33" max="16384" width="8.75" style="68"/>
  </cols>
  <sheetData>
    <row r="1" spans="1:32" ht="19.8">
      <c r="A1" s="67" t="s">
        <v>32</v>
      </c>
      <c r="AF1" s="69"/>
    </row>
    <row r="3" spans="1:32" ht="30" customHeight="1">
      <c r="B3" s="70" t="s">
        <v>20</v>
      </c>
      <c r="C3" s="179" t="s">
        <v>33</v>
      </c>
      <c r="D3" s="180"/>
      <c r="E3" s="180"/>
      <c r="F3" s="180"/>
      <c r="G3" s="180"/>
      <c r="H3" s="180"/>
      <c r="I3" s="180"/>
      <c r="J3" s="180"/>
      <c r="K3" s="180"/>
      <c r="L3" s="181"/>
      <c r="M3" s="182" t="s">
        <v>34</v>
      </c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3" t="s">
        <v>35</v>
      </c>
      <c r="Y3" s="184"/>
      <c r="Z3" s="184"/>
      <c r="AA3" s="185"/>
      <c r="AB3" s="186" t="s">
        <v>36</v>
      </c>
      <c r="AC3" s="186"/>
      <c r="AD3" s="186"/>
      <c r="AE3" s="186"/>
      <c r="AF3" s="71" t="s">
        <v>37</v>
      </c>
    </row>
    <row r="4" spans="1:32" ht="60" customHeight="1">
      <c r="B4" s="70" t="s">
        <v>38</v>
      </c>
      <c r="C4" s="72" t="s">
        <v>39</v>
      </c>
      <c r="D4" s="72" t="s">
        <v>40</v>
      </c>
      <c r="E4" s="72" t="s">
        <v>41</v>
      </c>
      <c r="F4" s="72" t="s">
        <v>2</v>
      </c>
      <c r="G4" s="72" t="s">
        <v>42</v>
      </c>
      <c r="H4" s="72" t="s">
        <v>43</v>
      </c>
      <c r="I4" s="72" t="s">
        <v>44</v>
      </c>
      <c r="J4" s="72" t="s">
        <v>45</v>
      </c>
      <c r="K4" s="72" t="s">
        <v>46</v>
      </c>
      <c r="L4" s="72" t="s">
        <v>47</v>
      </c>
      <c r="M4" s="73" t="s">
        <v>0</v>
      </c>
      <c r="N4" s="72" t="s">
        <v>48</v>
      </c>
      <c r="O4" s="72" t="s">
        <v>40</v>
      </c>
      <c r="P4" s="72" t="s">
        <v>41</v>
      </c>
      <c r="Q4" s="72" t="s">
        <v>2</v>
      </c>
      <c r="R4" s="74" t="s">
        <v>49</v>
      </c>
      <c r="S4" s="72" t="s">
        <v>43</v>
      </c>
      <c r="T4" s="72" t="s">
        <v>50</v>
      </c>
      <c r="U4" s="72" t="s">
        <v>45</v>
      </c>
      <c r="V4" s="72" t="s">
        <v>46</v>
      </c>
      <c r="W4" s="72" t="s">
        <v>47</v>
      </c>
      <c r="X4" s="74" t="s">
        <v>51</v>
      </c>
      <c r="Y4" s="75" t="s">
        <v>52</v>
      </c>
      <c r="Z4" s="72" t="s">
        <v>28</v>
      </c>
      <c r="AA4" s="72" t="s">
        <v>53</v>
      </c>
      <c r="AB4" s="74" t="s">
        <v>51</v>
      </c>
      <c r="AC4" s="75" t="s">
        <v>52</v>
      </c>
      <c r="AD4" s="76" t="s">
        <v>54</v>
      </c>
      <c r="AE4" s="74" t="s">
        <v>55</v>
      </c>
      <c r="AF4" s="77"/>
    </row>
    <row r="5" spans="1:32" ht="22.65" customHeight="1">
      <c r="B5" s="78">
        <v>43495</v>
      </c>
      <c r="C5" s="79"/>
      <c r="D5" s="79"/>
      <c r="E5" s="80">
        <v>30</v>
      </c>
      <c r="F5" s="81">
        <v>323.54000000000002</v>
      </c>
      <c r="G5" s="79">
        <v>11</v>
      </c>
      <c r="H5" s="79"/>
      <c r="I5" s="79"/>
      <c r="J5" s="79"/>
      <c r="K5" s="79"/>
      <c r="L5" s="79"/>
      <c r="M5" s="82">
        <v>7.9</v>
      </c>
      <c r="N5" s="83">
        <v>0</v>
      </c>
      <c r="O5" s="83"/>
      <c r="P5" s="81">
        <v>1649</v>
      </c>
      <c r="Q5" s="84">
        <v>30.85</v>
      </c>
      <c r="R5" s="83">
        <v>24.3</v>
      </c>
      <c r="S5" s="83"/>
      <c r="T5" s="83">
        <v>0</v>
      </c>
      <c r="U5" s="83">
        <v>0.1</v>
      </c>
      <c r="V5" s="83"/>
      <c r="W5" s="83"/>
      <c r="X5" s="85">
        <f t="shared" ref="X5:Y68" si="0">G5-R5</f>
        <v>-13.3</v>
      </c>
      <c r="Y5" s="85"/>
      <c r="Z5" s="83"/>
      <c r="AA5" s="83"/>
      <c r="AB5" s="80">
        <f>(G5-R5)/G5*100</f>
        <v>-120.90909090909092</v>
      </c>
      <c r="AC5" s="80"/>
      <c r="AD5" s="80"/>
      <c r="AE5" s="83"/>
      <c r="AF5" s="125"/>
    </row>
    <row r="6" spans="1:32" ht="22.65" customHeight="1">
      <c r="B6" s="78">
        <v>43496</v>
      </c>
      <c r="C6" s="79"/>
      <c r="D6" s="79"/>
      <c r="E6" s="80"/>
      <c r="F6" s="81"/>
      <c r="G6" s="79"/>
      <c r="H6" s="79"/>
      <c r="I6" s="79"/>
      <c r="J6" s="79"/>
      <c r="K6" s="79"/>
      <c r="L6" s="79"/>
      <c r="M6" s="79"/>
      <c r="N6" s="83"/>
      <c r="O6" s="83"/>
      <c r="P6" s="81"/>
      <c r="Q6" s="84">
        <v>29.97</v>
      </c>
      <c r="R6" s="83">
        <v>22.1</v>
      </c>
      <c r="S6" s="83"/>
      <c r="T6" s="83"/>
      <c r="U6" s="83"/>
      <c r="V6" s="83"/>
      <c r="W6" s="83"/>
      <c r="X6" s="85"/>
      <c r="Y6" s="85"/>
      <c r="Z6" s="83"/>
      <c r="AA6" s="83"/>
      <c r="AB6" s="80"/>
      <c r="AC6" s="80"/>
      <c r="AD6" s="80"/>
      <c r="AE6" s="83"/>
      <c r="AF6" s="126" t="s">
        <v>29</v>
      </c>
    </row>
    <row r="7" spans="1:32" ht="22.65" customHeight="1">
      <c r="B7" s="78">
        <v>43497</v>
      </c>
      <c r="C7" s="79"/>
      <c r="D7" s="79"/>
      <c r="E7" s="80">
        <v>27</v>
      </c>
      <c r="F7" s="81">
        <v>334.7</v>
      </c>
      <c r="G7" s="79">
        <v>10.4</v>
      </c>
      <c r="H7" s="79"/>
      <c r="I7" s="79"/>
      <c r="J7" s="79"/>
      <c r="K7" s="79"/>
      <c r="L7" s="79"/>
      <c r="M7" s="79">
        <v>7.8</v>
      </c>
      <c r="N7" s="83">
        <v>9.6999999999999993</v>
      </c>
      <c r="O7" s="83"/>
      <c r="P7" s="81">
        <v>1468</v>
      </c>
      <c r="Q7" s="84">
        <v>32.869999999999997</v>
      </c>
      <c r="R7" s="83">
        <v>25</v>
      </c>
      <c r="S7" s="83"/>
      <c r="T7" s="83">
        <v>0</v>
      </c>
      <c r="U7" s="83">
        <v>0.5</v>
      </c>
      <c r="V7" s="83"/>
      <c r="W7" s="83"/>
      <c r="X7" s="85">
        <f t="shared" si="0"/>
        <v>-14.6</v>
      </c>
      <c r="Y7" s="85"/>
      <c r="Z7" s="83"/>
      <c r="AA7" s="83"/>
      <c r="AB7" s="80">
        <f>(G7-R7)/G7*100</f>
        <v>-140.38461538461539</v>
      </c>
      <c r="AC7" s="80"/>
      <c r="AD7" s="80"/>
      <c r="AE7" s="83"/>
      <c r="AF7" s="126" t="s">
        <v>21</v>
      </c>
    </row>
    <row r="8" spans="1:32" ht="22.65" customHeight="1">
      <c r="B8" s="78">
        <v>43498</v>
      </c>
      <c r="C8" s="79"/>
      <c r="D8" s="79"/>
      <c r="E8" s="80"/>
      <c r="F8" s="81"/>
      <c r="G8" s="79"/>
      <c r="H8" s="79"/>
      <c r="I8" s="79"/>
      <c r="J8" s="79"/>
      <c r="K8" s="79"/>
      <c r="L8" s="79"/>
      <c r="M8" s="79"/>
      <c r="N8" s="83"/>
      <c r="O8" s="83"/>
      <c r="P8" s="81"/>
      <c r="Q8" s="84"/>
      <c r="R8" s="83"/>
      <c r="S8" s="83"/>
      <c r="T8" s="83"/>
      <c r="U8" s="83"/>
      <c r="V8" s="83"/>
      <c r="W8" s="83"/>
      <c r="X8" s="85"/>
      <c r="Y8" s="85"/>
      <c r="Z8" s="83"/>
      <c r="AA8" s="83"/>
      <c r="AB8" s="80"/>
      <c r="AC8" s="80"/>
      <c r="AD8" s="80"/>
      <c r="AE8" s="83"/>
      <c r="AF8" s="126" t="s">
        <v>22</v>
      </c>
    </row>
    <row r="9" spans="1:32" ht="22.65" customHeight="1">
      <c r="B9" s="78">
        <v>43499</v>
      </c>
      <c r="C9" s="79"/>
      <c r="D9" s="79"/>
      <c r="E9" s="80">
        <v>36</v>
      </c>
      <c r="F9" s="86">
        <v>1407.54</v>
      </c>
      <c r="G9" s="79">
        <v>9.19</v>
      </c>
      <c r="H9" s="79"/>
      <c r="I9" s="79"/>
      <c r="J9" s="79"/>
      <c r="K9" s="79"/>
      <c r="L9" s="79"/>
      <c r="M9" s="79"/>
      <c r="N9" s="83"/>
      <c r="O9" s="83"/>
      <c r="P9" s="81"/>
      <c r="Q9" s="84"/>
      <c r="R9" s="83"/>
      <c r="S9" s="83"/>
      <c r="T9" s="83"/>
      <c r="U9" s="83"/>
      <c r="V9" s="83"/>
      <c r="W9" s="83"/>
      <c r="X9" s="85">
        <f t="shared" si="0"/>
        <v>9.19</v>
      </c>
      <c r="Y9" s="85"/>
      <c r="Z9" s="83"/>
      <c r="AA9" s="83"/>
      <c r="AB9" s="80"/>
      <c r="AC9" s="80"/>
      <c r="AD9" s="80"/>
      <c r="AE9" s="83"/>
      <c r="AF9" s="125"/>
    </row>
    <row r="10" spans="1:32" ht="22.65" customHeight="1">
      <c r="B10" s="78">
        <v>43500</v>
      </c>
      <c r="C10" s="79"/>
      <c r="D10" s="79"/>
      <c r="E10" s="87">
        <v>346</v>
      </c>
      <c r="F10" s="81">
        <v>440.04</v>
      </c>
      <c r="G10" s="79">
        <v>7.17</v>
      </c>
      <c r="H10" s="79"/>
      <c r="I10" s="79"/>
      <c r="J10" s="79"/>
      <c r="K10" s="79"/>
      <c r="L10" s="79"/>
      <c r="M10" s="79">
        <v>7.3</v>
      </c>
      <c r="N10" s="83">
        <v>3.3</v>
      </c>
      <c r="O10" s="83"/>
      <c r="P10" s="81">
        <v>436</v>
      </c>
      <c r="Q10" s="84">
        <v>31.33</v>
      </c>
      <c r="R10" s="83">
        <v>21.2</v>
      </c>
      <c r="S10" s="83"/>
      <c r="T10" s="83">
        <v>0</v>
      </c>
      <c r="U10" s="82">
        <v>0.3</v>
      </c>
      <c r="V10" s="83"/>
      <c r="W10" s="83"/>
      <c r="X10" s="85">
        <f t="shared" si="0"/>
        <v>-14.03</v>
      </c>
      <c r="Y10" s="85"/>
      <c r="Z10" s="83"/>
      <c r="AA10" s="83"/>
      <c r="AB10" s="80">
        <f>(G10-R10)/G10*100</f>
        <v>-195.67642956764294</v>
      </c>
      <c r="AC10" s="80"/>
      <c r="AD10" s="80"/>
      <c r="AE10" s="83"/>
      <c r="AF10" s="125"/>
    </row>
    <row r="11" spans="1:32" ht="22.65" customHeight="1">
      <c r="B11" s="78">
        <v>43501</v>
      </c>
      <c r="C11" s="79"/>
      <c r="D11" s="79"/>
      <c r="E11" s="80"/>
      <c r="F11" s="81"/>
      <c r="G11" s="79"/>
      <c r="H11" s="79"/>
      <c r="I11" s="79"/>
      <c r="J11" s="79"/>
      <c r="K11" s="79"/>
      <c r="L11" s="79"/>
      <c r="M11" s="79"/>
      <c r="N11" s="83"/>
      <c r="O11" s="83"/>
      <c r="P11" s="81"/>
      <c r="Q11" s="84">
        <v>26.95</v>
      </c>
      <c r="R11" s="83">
        <v>18.399999999999999</v>
      </c>
      <c r="S11" s="83"/>
      <c r="T11" s="83"/>
      <c r="U11" s="83"/>
      <c r="V11" s="83"/>
      <c r="W11" s="83"/>
      <c r="X11" s="85"/>
      <c r="Y11" s="85"/>
      <c r="Z11" s="83"/>
      <c r="AA11" s="83"/>
      <c r="AB11" s="80"/>
      <c r="AC11" s="80"/>
      <c r="AD11" s="80"/>
      <c r="AE11" s="83"/>
      <c r="AF11" s="125"/>
    </row>
    <row r="12" spans="1:32" ht="22.65" customHeight="1">
      <c r="B12" s="78">
        <v>43502</v>
      </c>
      <c r="C12" s="79"/>
      <c r="D12" s="79"/>
      <c r="E12" s="80">
        <v>37</v>
      </c>
      <c r="F12" s="81">
        <v>477</v>
      </c>
      <c r="G12" s="79">
        <v>7.97</v>
      </c>
      <c r="H12" s="79"/>
      <c r="I12" s="79"/>
      <c r="J12" s="79"/>
      <c r="K12" s="79"/>
      <c r="L12" s="79"/>
      <c r="M12" s="79">
        <v>7.5</v>
      </c>
      <c r="N12" s="83">
        <v>0.74</v>
      </c>
      <c r="O12" s="83"/>
      <c r="P12" s="81">
        <v>234</v>
      </c>
      <c r="Q12" s="84">
        <v>22.97</v>
      </c>
      <c r="R12" s="83">
        <v>18</v>
      </c>
      <c r="S12" s="83"/>
      <c r="T12" s="83">
        <v>0</v>
      </c>
      <c r="U12" s="83">
        <v>0.6</v>
      </c>
      <c r="V12" s="83"/>
      <c r="W12" s="83"/>
      <c r="X12" s="85">
        <f t="shared" si="0"/>
        <v>-10.030000000000001</v>
      </c>
      <c r="Y12" s="85"/>
      <c r="Z12" s="83"/>
      <c r="AA12" s="83"/>
      <c r="AB12" s="80">
        <f>(G12-R12)/G12*100</f>
        <v>-125.84692597239651</v>
      </c>
      <c r="AC12" s="80"/>
      <c r="AD12" s="80"/>
      <c r="AE12" s="83"/>
      <c r="AF12" s="125"/>
    </row>
    <row r="13" spans="1:32" ht="22.65" customHeight="1">
      <c r="B13" s="78">
        <v>43503</v>
      </c>
      <c r="C13" s="79"/>
      <c r="D13" s="79"/>
      <c r="E13" s="80"/>
      <c r="F13" s="81"/>
      <c r="G13" s="79"/>
      <c r="H13" s="79"/>
      <c r="I13" s="79"/>
      <c r="J13" s="79"/>
      <c r="K13" s="79"/>
      <c r="L13" s="79"/>
      <c r="M13" s="79"/>
      <c r="N13" s="83"/>
      <c r="O13" s="83"/>
      <c r="P13" s="81"/>
      <c r="Q13" s="84">
        <v>35.31</v>
      </c>
      <c r="R13" s="83">
        <v>18.399999999999999</v>
      </c>
      <c r="S13" s="83"/>
      <c r="T13" s="83"/>
      <c r="U13" s="83"/>
      <c r="V13" s="83"/>
      <c r="W13" s="83"/>
      <c r="X13" s="85"/>
      <c r="Y13" s="85"/>
      <c r="Z13" s="83"/>
      <c r="AA13" s="83"/>
      <c r="AB13" s="80"/>
      <c r="AC13" s="80"/>
      <c r="AD13" s="80"/>
      <c r="AE13" s="83"/>
      <c r="AF13" s="125"/>
    </row>
    <row r="14" spans="1:32" ht="22.65" customHeight="1">
      <c r="B14" s="78">
        <v>43504</v>
      </c>
      <c r="C14" s="79"/>
      <c r="D14" s="79"/>
      <c r="E14" s="80">
        <v>30</v>
      </c>
      <c r="F14" s="81">
        <v>465.8</v>
      </c>
      <c r="G14" s="79">
        <v>9.2899999999999991</v>
      </c>
      <c r="H14" s="79"/>
      <c r="I14" s="79"/>
      <c r="J14" s="79"/>
      <c r="K14" s="79"/>
      <c r="L14" s="79"/>
      <c r="M14" s="79">
        <v>7.6</v>
      </c>
      <c r="N14" s="83">
        <v>0</v>
      </c>
      <c r="O14" s="83"/>
      <c r="P14" s="81">
        <v>163</v>
      </c>
      <c r="Q14" s="84">
        <v>21.08</v>
      </c>
      <c r="R14" s="83">
        <v>17.5</v>
      </c>
      <c r="S14" s="83"/>
      <c r="T14" s="83">
        <v>0</v>
      </c>
      <c r="U14" s="83">
        <v>0.3</v>
      </c>
      <c r="V14" s="83"/>
      <c r="W14" s="83"/>
      <c r="X14" s="85">
        <f t="shared" si="0"/>
        <v>-8.2100000000000009</v>
      </c>
      <c r="Y14" s="85"/>
      <c r="Z14" s="83"/>
      <c r="AA14" s="83"/>
      <c r="AB14" s="80">
        <f>(G14-R14)/G14*100</f>
        <v>-88.374596340150717</v>
      </c>
      <c r="AC14" s="80"/>
      <c r="AD14" s="80"/>
      <c r="AE14" s="83"/>
      <c r="AF14" s="125"/>
    </row>
    <row r="15" spans="1:32" ht="22.65" customHeight="1">
      <c r="B15" s="78">
        <v>43505</v>
      </c>
      <c r="C15" s="79"/>
      <c r="D15" s="79"/>
      <c r="E15" s="80"/>
      <c r="F15" s="81"/>
      <c r="G15" s="79"/>
      <c r="H15" s="79"/>
      <c r="I15" s="79"/>
      <c r="J15" s="79"/>
      <c r="K15" s="79"/>
      <c r="L15" s="79"/>
      <c r="M15" s="79"/>
      <c r="N15" s="83"/>
      <c r="O15" s="83"/>
      <c r="P15" s="81"/>
      <c r="Q15" s="84"/>
      <c r="R15" s="83"/>
      <c r="S15" s="83"/>
      <c r="T15" s="83"/>
      <c r="U15" s="83"/>
      <c r="V15" s="83"/>
      <c r="W15" s="83"/>
      <c r="X15" s="85"/>
      <c r="Y15" s="85"/>
      <c r="Z15" s="83"/>
      <c r="AA15" s="83"/>
      <c r="AB15" s="80"/>
      <c r="AC15" s="80"/>
      <c r="AD15" s="80"/>
      <c r="AE15" s="83"/>
      <c r="AF15" s="125"/>
    </row>
    <row r="16" spans="1:32" ht="22.65" customHeight="1">
      <c r="B16" s="78">
        <v>43506</v>
      </c>
      <c r="C16" s="79"/>
      <c r="D16" s="79"/>
      <c r="E16" s="80"/>
      <c r="F16" s="81"/>
      <c r="G16" s="79"/>
      <c r="H16" s="79"/>
      <c r="I16" s="79"/>
      <c r="J16" s="79"/>
      <c r="K16" s="79"/>
      <c r="L16" s="79"/>
      <c r="M16" s="79"/>
      <c r="N16" s="83"/>
      <c r="O16" s="83"/>
      <c r="P16" s="81"/>
      <c r="Q16" s="84"/>
      <c r="R16" s="83"/>
      <c r="S16" s="83"/>
      <c r="T16" s="83"/>
      <c r="U16" s="83"/>
      <c r="V16" s="83"/>
      <c r="W16" s="83"/>
      <c r="X16" s="85"/>
      <c r="Y16" s="85"/>
      <c r="Z16" s="83"/>
      <c r="AA16" s="83"/>
      <c r="AB16" s="80"/>
      <c r="AC16" s="80"/>
      <c r="AD16" s="80"/>
      <c r="AE16" s="83"/>
      <c r="AF16" s="125"/>
    </row>
    <row r="17" spans="2:32" ht="22.65" customHeight="1">
      <c r="B17" s="78">
        <v>43507</v>
      </c>
      <c r="C17" s="79"/>
      <c r="D17" s="79"/>
      <c r="E17" s="80">
        <v>26</v>
      </c>
      <c r="F17" s="81">
        <v>497.3</v>
      </c>
      <c r="G17" s="79">
        <v>9.6999999999999993</v>
      </c>
      <c r="H17" s="79"/>
      <c r="I17" s="79"/>
      <c r="J17" s="79"/>
      <c r="K17" s="79"/>
      <c r="L17" s="79"/>
      <c r="M17" s="79">
        <v>8.4</v>
      </c>
      <c r="N17" s="83">
        <v>0</v>
      </c>
      <c r="O17" s="83"/>
      <c r="P17" s="81">
        <v>64</v>
      </c>
      <c r="Q17" s="84">
        <v>22</v>
      </c>
      <c r="R17" s="82">
        <v>16.899999999999999</v>
      </c>
      <c r="S17" s="82"/>
      <c r="T17" s="83">
        <v>0</v>
      </c>
      <c r="U17" s="83">
        <v>1.3</v>
      </c>
      <c r="V17" s="83"/>
      <c r="W17" s="83"/>
      <c r="X17" s="85">
        <f t="shared" si="0"/>
        <v>-7.1999999999999993</v>
      </c>
      <c r="Y17" s="85"/>
      <c r="Z17" s="83"/>
      <c r="AA17" s="83"/>
      <c r="AB17" s="80">
        <f>(G17-R17)/G17*100</f>
        <v>-74.226804123711347</v>
      </c>
      <c r="AC17" s="80"/>
      <c r="AD17" s="80"/>
      <c r="AE17" s="83"/>
      <c r="AF17" s="125"/>
    </row>
    <row r="18" spans="2:32" ht="22.65" customHeight="1">
      <c r="B18" s="78">
        <v>43508</v>
      </c>
      <c r="C18" s="82"/>
      <c r="D18" s="82"/>
      <c r="E18" s="80"/>
      <c r="F18" s="82"/>
      <c r="G18" s="82"/>
      <c r="H18" s="82"/>
      <c r="I18" s="82"/>
      <c r="J18" s="82"/>
      <c r="K18" s="82"/>
      <c r="L18" s="82"/>
      <c r="M18" s="82"/>
      <c r="N18" s="83"/>
      <c r="O18" s="83"/>
      <c r="P18" s="81"/>
      <c r="Q18" s="84">
        <v>33.799999999999997</v>
      </c>
      <c r="R18" s="83">
        <v>18</v>
      </c>
      <c r="S18" s="83"/>
      <c r="T18" s="83"/>
      <c r="U18" s="83"/>
      <c r="V18" s="83"/>
      <c r="W18" s="83"/>
      <c r="X18" s="85"/>
      <c r="Y18" s="85"/>
      <c r="Z18" s="83"/>
      <c r="AA18" s="83"/>
      <c r="AB18" s="80"/>
      <c r="AC18" s="80"/>
      <c r="AD18" s="80"/>
      <c r="AE18" s="83"/>
      <c r="AF18" s="125"/>
    </row>
    <row r="19" spans="2:32" ht="22.65" customHeight="1">
      <c r="B19" s="78">
        <v>43509</v>
      </c>
      <c r="C19" s="82"/>
      <c r="D19" s="82"/>
      <c r="E19" s="80">
        <v>24</v>
      </c>
      <c r="F19" s="82">
        <v>487</v>
      </c>
      <c r="G19" s="82">
        <v>16.2</v>
      </c>
      <c r="H19" s="82"/>
      <c r="I19" s="82"/>
      <c r="J19" s="82"/>
      <c r="K19" s="82"/>
      <c r="L19" s="82"/>
      <c r="M19" s="82">
        <v>7.4</v>
      </c>
      <c r="N19" s="83">
        <v>0.53</v>
      </c>
      <c r="O19" s="83"/>
      <c r="P19" s="81">
        <v>47</v>
      </c>
      <c r="Q19" s="84">
        <v>25.2</v>
      </c>
      <c r="R19" s="82">
        <v>23.2</v>
      </c>
      <c r="S19" s="82"/>
      <c r="T19" s="83">
        <v>1</v>
      </c>
      <c r="U19" s="83">
        <v>1.7</v>
      </c>
      <c r="V19" s="83"/>
      <c r="W19" s="83"/>
      <c r="X19" s="85">
        <f t="shared" si="0"/>
        <v>-7</v>
      </c>
      <c r="Y19" s="85"/>
      <c r="Z19" s="83"/>
      <c r="AA19" s="83"/>
      <c r="AB19" s="80">
        <f>(G19-R19)/G19*100</f>
        <v>-43.20987654320988</v>
      </c>
      <c r="AC19" s="80"/>
      <c r="AD19" s="80"/>
      <c r="AE19" s="83"/>
      <c r="AF19" s="125"/>
    </row>
    <row r="20" spans="2:32" ht="22.65" customHeight="1">
      <c r="B20" s="78">
        <v>43510</v>
      </c>
      <c r="C20" s="83">
        <v>7</v>
      </c>
      <c r="D20" s="83"/>
      <c r="E20" s="82"/>
      <c r="F20" s="82"/>
      <c r="G20" s="82"/>
      <c r="H20" s="82"/>
      <c r="I20" s="82"/>
      <c r="J20" s="82"/>
      <c r="K20" s="82"/>
      <c r="L20" s="82"/>
      <c r="M20" s="83"/>
      <c r="N20" s="83"/>
      <c r="O20" s="83"/>
      <c r="P20" s="82"/>
      <c r="Q20" s="84">
        <v>30</v>
      </c>
      <c r="R20" s="82">
        <v>26.3</v>
      </c>
      <c r="S20" s="82"/>
      <c r="T20" s="83"/>
      <c r="U20" s="83"/>
      <c r="V20" s="83"/>
      <c r="W20" s="83"/>
      <c r="X20" s="85"/>
      <c r="Y20" s="85"/>
      <c r="Z20" s="83"/>
      <c r="AA20" s="83"/>
      <c r="AB20" s="80"/>
      <c r="AC20" s="80"/>
      <c r="AD20" s="80"/>
      <c r="AE20" s="83"/>
      <c r="AF20" s="126" t="s">
        <v>23</v>
      </c>
    </row>
    <row r="21" spans="2:32" ht="22.65" customHeight="1">
      <c r="B21" s="78">
        <v>43511</v>
      </c>
      <c r="C21" s="83">
        <v>7</v>
      </c>
      <c r="D21" s="83"/>
      <c r="E21" s="82">
        <v>24</v>
      </c>
      <c r="F21" s="82">
        <v>506</v>
      </c>
      <c r="G21" s="83">
        <v>14</v>
      </c>
      <c r="H21" s="83"/>
      <c r="I21" s="83"/>
      <c r="J21" s="83"/>
      <c r="K21" s="83"/>
      <c r="L21" s="83"/>
      <c r="M21" s="83">
        <v>7.4</v>
      </c>
      <c r="N21" s="88">
        <v>65.84</v>
      </c>
      <c r="O21" s="88"/>
      <c r="P21" s="82"/>
      <c r="Q21" s="84">
        <v>27</v>
      </c>
      <c r="R21" s="82">
        <v>27.9</v>
      </c>
      <c r="S21" s="82"/>
      <c r="T21" s="83">
        <v>2.7</v>
      </c>
      <c r="U21" s="83">
        <v>1.9</v>
      </c>
      <c r="V21" s="83"/>
      <c r="W21" s="83"/>
      <c r="X21" s="85">
        <f t="shared" si="0"/>
        <v>-13.899999999999999</v>
      </c>
      <c r="Y21" s="85"/>
      <c r="Z21" s="88"/>
      <c r="AA21" s="88"/>
      <c r="AB21" s="80">
        <f>(G21-R21)/G21*100</f>
        <v>-99.285714285714278</v>
      </c>
      <c r="AC21" s="80"/>
      <c r="AD21" s="80"/>
      <c r="AE21" s="83"/>
      <c r="AF21" s="125"/>
    </row>
    <row r="22" spans="2:32" ht="22.65" customHeight="1">
      <c r="B22" s="78">
        <v>43512</v>
      </c>
      <c r="C22" s="83">
        <v>7</v>
      </c>
      <c r="D22" s="83"/>
      <c r="E22" s="82"/>
      <c r="F22" s="82"/>
      <c r="G22" s="83"/>
      <c r="H22" s="83"/>
      <c r="I22" s="83"/>
      <c r="J22" s="83"/>
      <c r="K22" s="83"/>
      <c r="L22" s="83"/>
      <c r="M22" s="83"/>
      <c r="N22" s="83"/>
      <c r="O22" s="83"/>
      <c r="P22" s="82">
        <v>34</v>
      </c>
      <c r="Q22" s="84"/>
      <c r="R22" s="82"/>
      <c r="S22" s="82"/>
      <c r="T22" s="83"/>
      <c r="U22" s="83"/>
      <c r="V22" s="83"/>
      <c r="W22" s="83"/>
      <c r="X22" s="85"/>
      <c r="Y22" s="85"/>
      <c r="Z22" s="83"/>
      <c r="AA22" s="83"/>
      <c r="AB22" s="80"/>
      <c r="AC22" s="80"/>
      <c r="AD22" s="80"/>
      <c r="AE22" s="83"/>
      <c r="AF22" s="125"/>
    </row>
    <row r="23" spans="2:32" ht="22.65" customHeight="1">
      <c r="B23" s="78">
        <v>43513</v>
      </c>
      <c r="C23" s="83">
        <v>7</v>
      </c>
      <c r="D23" s="83"/>
      <c r="E23" s="82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2"/>
      <c r="Q23" s="84"/>
      <c r="R23" s="82"/>
      <c r="S23" s="82"/>
      <c r="T23" s="83"/>
      <c r="U23" s="83"/>
      <c r="V23" s="83"/>
      <c r="W23" s="83"/>
      <c r="X23" s="85"/>
      <c r="Y23" s="85"/>
      <c r="Z23" s="83"/>
      <c r="AA23" s="83"/>
      <c r="AB23" s="80"/>
      <c r="AC23" s="80"/>
      <c r="AD23" s="80"/>
      <c r="AE23" s="83"/>
      <c r="AF23" s="125"/>
    </row>
    <row r="24" spans="2:32" ht="22.65" customHeight="1">
      <c r="B24" s="78">
        <v>43514</v>
      </c>
      <c r="C24" s="83">
        <v>7</v>
      </c>
      <c r="D24" s="83"/>
      <c r="E24" s="82">
        <v>26</v>
      </c>
      <c r="F24" s="82">
        <v>542</v>
      </c>
      <c r="G24" s="83">
        <v>13.5</v>
      </c>
      <c r="H24" s="83"/>
      <c r="I24" s="83"/>
      <c r="J24" s="83"/>
      <c r="K24" s="83"/>
      <c r="L24" s="83"/>
      <c r="M24" s="83">
        <v>7.1</v>
      </c>
      <c r="N24" s="83">
        <v>4.3899999999999997</v>
      </c>
      <c r="O24" s="83"/>
      <c r="P24" s="82">
        <v>32</v>
      </c>
      <c r="Q24" s="84">
        <v>29</v>
      </c>
      <c r="R24" s="82">
        <v>21.1</v>
      </c>
      <c r="S24" s="82"/>
      <c r="T24" s="83">
        <v>4.7</v>
      </c>
      <c r="U24" s="83">
        <v>2.4</v>
      </c>
      <c r="V24" s="83"/>
      <c r="W24" s="83"/>
      <c r="X24" s="85">
        <f t="shared" si="0"/>
        <v>-7.6000000000000014</v>
      </c>
      <c r="Y24" s="85"/>
      <c r="Z24" s="83"/>
      <c r="AA24" s="83"/>
      <c r="AB24" s="80">
        <f>(G24-R24)/G24*100</f>
        <v>-56.296296296296312</v>
      </c>
      <c r="AC24" s="80"/>
      <c r="AD24" s="80"/>
      <c r="AE24" s="83"/>
      <c r="AF24" s="125"/>
    </row>
    <row r="25" spans="2:32" ht="22.65" customHeight="1">
      <c r="B25" s="78">
        <v>43515</v>
      </c>
      <c r="C25" s="83">
        <v>9</v>
      </c>
      <c r="D25" s="83"/>
      <c r="E25" s="82"/>
      <c r="F25" s="82"/>
      <c r="G25" s="82"/>
      <c r="H25" s="82"/>
      <c r="I25" s="82"/>
      <c r="J25" s="82"/>
      <c r="K25" s="82"/>
      <c r="L25" s="82"/>
      <c r="M25" s="83"/>
      <c r="N25" s="83"/>
      <c r="O25" s="83"/>
      <c r="P25" s="82"/>
      <c r="Q25" s="84">
        <v>26.9</v>
      </c>
      <c r="R25" s="82">
        <v>17.7</v>
      </c>
      <c r="S25" s="82"/>
      <c r="T25" s="83"/>
      <c r="U25" s="83"/>
      <c r="V25" s="83"/>
      <c r="W25" s="83"/>
      <c r="X25" s="85"/>
      <c r="Y25" s="85"/>
      <c r="Z25" s="83"/>
      <c r="AA25" s="83"/>
      <c r="AB25" s="80"/>
      <c r="AC25" s="80"/>
      <c r="AD25" s="80"/>
      <c r="AE25" s="83"/>
      <c r="AF25" s="126" t="s">
        <v>24</v>
      </c>
    </row>
    <row r="26" spans="2:32" ht="22.65" customHeight="1">
      <c r="B26" s="78">
        <v>43516</v>
      </c>
      <c r="C26" s="83">
        <v>9</v>
      </c>
      <c r="D26" s="83"/>
      <c r="E26" s="82">
        <v>22</v>
      </c>
      <c r="F26" s="89">
        <v>518.20000000000005</v>
      </c>
      <c r="G26" s="82">
        <v>14.7</v>
      </c>
      <c r="H26" s="82"/>
      <c r="I26" s="82"/>
      <c r="J26" s="82"/>
      <c r="K26" s="82"/>
      <c r="L26" s="82"/>
      <c r="M26" s="83">
        <v>6.8</v>
      </c>
      <c r="N26" s="83">
        <v>7.28</v>
      </c>
      <c r="O26" s="83"/>
      <c r="P26" s="82">
        <v>29</v>
      </c>
      <c r="Q26" s="84">
        <v>29.2</v>
      </c>
      <c r="R26" s="82">
        <v>20.3</v>
      </c>
      <c r="S26" s="82"/>
      <c r="T26" s="83">
        <v>4.9000000000000004</v>
      </c>
      <c r="U26" s="83">
        <v>3.6</v>
      </c>
      <c r="V26" s="83"/>
      <c r="W26" s="83"/>
      <c r="X26" s="85">
        <f t="shared" si="0"/>
        <v>-5.6000000000000014</v>
      </c>
      <c r="Y26" s="85"/>
      <c r="Z26" s="83"/>
      <c r="AA26" s="83"/>
      <c r="AB26" s="80">
        <f>(G26-R26)/G26*100</f>
        <v>-38.095238095238102</v>
      </c>
      <c r="AC26" s="80"/>
      <c r="AD26" s="80"/>
      <c r="AE26" s="83"/>
      <c r="AF26" s="125"/>
    </row>
    <row r="27" spans="2:32" ht="22.2" customHeight="1">
      <c r="B27" s="78">
        <v>43517</v>
      </c>
      <c r="C27" s="83">
        <v>6.4</v>
      </c>
      <c r="D27" s="83"/>
      <c r="E27" s="82"/>
      <c r="F27" s="82"/>
      <c r="G27" s="82"/>
      <c r="H27" s="82"/>
      <c r="I27" s="82"/>
      <c r="J27" s="82"/>
      <c r="K27" s="82"/>
      <c r="L27" s="82"/>
      <c r="M27" s="83"/>
      <c r="N27" s="83"/>
      <c r="O27" s="83"/>
      <c r="P27" s="82"/>
      <c r="Q27" s="84">
        <v>28.8</v>
      </c>
      <c r="R27" s="90">
        <v>12.3</v>
      </c>
      <c r="S27" s="90"/>
      <c r="T27" s="83"/>
      <c r="U27" s="83"/>
      <c r="V27" s="83"/>
      <c r="W27" s="83"/>
      <c r="X27" s="85"/>
      <c r="Y27" s="85"/>
      <c r="Z27" s="83"/>
      <c r="AA27" s="83"/>
      <c r="AB27" s="80"/>
      <c r="AC27" s="80"/>
      <c r="AD27" s="80"/>
      <c r="AE27" s="83"/>
      <c r="AF27" s="125"/>
    </row>
    <row r="28" spans="2:32" ht="22.65" customHeight="1">
      <c r="B28" s="78">
        <v>43518</v>
      </c>
      <c r="C28" s="83">
        <v>6.4</v>
      </c>
      <c r="D28" s="83"/>
      <c r="E28" s="82">
        <v>34</v>
      </c>
      <c r="F28" s="91">
        <v>501.7</v>
      </c>
      <c r="G28" s="83">
        <v>12</v>
      </c>
      <c r="H28" s="92">
        <f t="shared" ref="H28:H91" si="1">K28-G28</f>
        <v>14.3</v>
      </c>
      <c r="I28" s="83">
        <v>0</v>
      </c>
      <c r="J28" s="83">
        <v>0.25</v>
      </c>
      <c r="K28" s="83">
        <v>26.3</v>
      </c>
      <c r="L28" s="83">
        <f>K28+J28+I28</f>
        <v>26.55</v>
      </c>
      <c r="M28" s="83">
        <v>6.7</v>
      </c>
      <c r="N28" s="83">
        <v>5.74</v>
      </c>
      <c r="O28" s="83"/>
      <c r="P28" s="82">
        <v>32</v>
      </c>
      <c r="Q28" s="84">
        <v>29</v>
      </c>
      <c r="R28" s="83">
        <v>11</v>
      </c>
      <c r="S28" s="93">
        <f t="shared" ref="S28:S91" si="2">V28-R28</f>
        <v>9.75</v>
      </c>
      <c r="T28" s="83">
        <v>0</v>
      </c>
      <c r="U28" s="83">
        <v>5.5</v>
      </c>
      <c r="V28" s="83">
        <v>20.75</v>
      </c>
      <c r="W28" s="83">
        <f>V28+U28+T28</f>
        <v>26.25</v>
      </c>
      <c r="X28" s="85">
        <f t="shared" si="0"/>
        <v>1</v>
      </c>
      <c r="Y28" s="85">
        <f t="shared" si="0"/>
        <v>4.5500000000000007</v>
      </c>
      <c r="Z28" s="83">
        <f>K28-V28</f>
        <v>5.5500000000000007</v>
      </c>
      <c r="AA28" s="83">
        <f>(T28+U28)-(I28+J28)</f>
        <v>5.25</v>
      </c>
      <c r="AB28" s="80">
        <f>(G28-R28)/G28*100</f>
        <v>8.3333333333333321</v>
      </c>
      <c r="AC28" s="94">
        <f t="shared" ref="AC28:AC91" si="3">(H28-S28)/H28*100</f>
        <v>31.818181818181824</v>
      </c>
      <c r="AD28" s="80">
        <f>(K28-V28)/K28*100</f>
        <v>21.102661596958178</v>
      </c>
      <c r="AE28" s="80">
        <f>(L28-W28)/L28*100</f>
        <v>1.1299435028248614</v>
      </c>
      <c r="AF28" s="125" t="s">
        <v>25</v>
      </c>
    </row>
    <row r="29" spans="2:32" ht="22.65" customHeight="1">
      <c r="B29" s="78">
        <v>43519</v>
      </c>
      <c r="C29" s="83">
        <v>6.4</v>
      </c>
      <c r="D29" s="83"/>
      <c r="E29" s="82"/>
      <c r="F29" s="82"/>
      <c r="G29" s="82"/>
      <c r="H29" s="92"/>
      <c r="I29" s="82"/>
      <c r="J29" s="82"/>
      <c r="K29" s="82"/>
      <c r="L29" s="82"/>
      <c r="M29" s="83"/>
      <c r="N29" s="83"/>
      <c r="O29" s="83"/>
      <c r="P29" s="82"/>
      <c r="Q29" s="84"/>
      <c r="R29" s="82"/>
      <c r="S29" s="93"/>
      <c r="T29" s="83"/>
      <c r="U29" s="83"/>
      <c r="V29" s="83"/>
      <c r="W29" s="83"/>
      <c r="X29" s="85"/>
      <c r="Y29" s="85"/>
      <c r="Z29" s="83"/>
      <c r="AA29" s="83"/>
      <c r="AB29" s="80"/>
      <c r="AC29" s="94"/>
      <c r="AD29" s="80"/>
      <c r="AE29" s="95"/>
      <c r="AF29" s="126" t="s">
        <v>26</v>
      </c>
    </row>
    <row r="30" spans="2:32" ht="22.65" customHeight="1">
      <c r="B30" s="78">
        <v>43520</v>
      </c>
      <c r="C30" s="83">
        <v>6.4</v>
      </c>
      <c r="D30" s="83"/>
      <c r="E30" s="82"/>
      <c r="F30" s="82"/>
      <c r="G30" s="82"/>
      <c r="H30" s="92"/>
      <c r="I30" s="82"/>
      <c r="J30" s="82"/>
      <c r="K30" s="82"/>
      <c r="L30" s="82"/>
      <c r="M30" s="83"/>
      <c r="N30" s="83"/>
      <c r="O30" s="83"/>
      <c r="P30" s="82"/>
      <c r="Q30" s="84"/>
      <c r="R30" s="82">
        <v>19.399999999999999</v>
      </c>
      <c r="S30" s="93"/>
      <c r="T30" s="83">
        <v>0.21</v>
      </c>
      <c r="U30" s="83">
        <v>2.4300000000000002</v>
      </c>
      <c r="V30" s="96"/>
      <c r="W30" s="96"/>
      <c r="X30" s="85"/>
      <c r="Y30" s="85"/>
      <c r="Z30" s="83"/>
      <c r="AA30" s="83"/>
      <c r="AB30" s="80"/>
      <c r="AC30" s="94"/>
      <c r="AD30" s="80"/>
      <c r="AE30" s="95"/>
      <c r="AF30" s="125"/>
    </row>
    <row r="31" spans="2:32" ht="22.2" customHeight="1">
      <c r="B31" s="78">
        <v>43521</v>
      </c>
      <c r="C31" s="83">
        <v>6.4</v>
      </c>
      <c r="D31" s="83"/>
      <c r="E31" s="82">
        <v>28</v>
      </c>
      <c r="F31" s="97">
        <v>482.5</v>
      </c>
      <c r="G31" s="83">
        <v>18.399999999999999</v>
      </c>
      <c r="H31" s="92">
        <f t="shared" si="1"/>
        <v>12.600000000000001</v>
      </c>
      <c r="I31" s="83">
        <v>0</v>
      </c>
      <c r="J31" s="83">
        <v>0.1</v>
      </c>
      <c r="K31" s="83">
        <v>31</v>
      </c>
      <c r="L31" s="83">
        <f>K31+J31+I31</f>
        <v>31.1</v>
      </c>
      <c r="M31" s="83">
        <v>7.4</v>
      </c>
      <c r="N31" s="83">
        <v>6.34</v>
      </c>
      <c r="O31" s="83"/>
      <c r="P31" s="82">
        <v>26</v>
      </c>
      <c r="Q31" s="84">
        <v>33</v>
      </c>
      <c r="R31" s="83">
        <v>20</v>
      </c>
      <c r="S31" s="93">
        <f t="shared" si="2"/>
        <v>2.1999999999999993</v>
      </c>
      <c r="T31" s="83">
        <v>0.73</v>
      </c>
      <c r="U31" s="83">
        <v>1.76</v>
      </c>
      <c r="V31" s="83">
        <v>22.2</v>
      </c>
      <c r="W31" s="83">
        <f>V31+U31+T31</f>
        <v>24.69</v>
      </c>
      <c r="X31" s="85">
        <f t="shared" si="0"/>
        <v>-1.6000000000000014</v>
      </c>
      <c r="Y31" s="85">
        <f t="shared" si="0"/>
        <v>10.400000000000002</v>
      </c>
      <c r="Z31" s="83">
        <f>K31-V31</f>
        <v>8.8000000000000007</v>
      </c>
      <c r="AA31" s="83">
        <f>(T31+U31)-(I31+J31)</f>
        <v>2.39</v>
      </c>
      <c r="AB31" s="80">
        <f>(G31-R31)/G31*100</f>
        <v>-8.6956521739130519</v>
      </c>
      <c r="AC31" s="94">
        <f t="shared" si="3"/>
        <v>82.539682539682545</v>
      </c>
      <c r="AD31" s="80">
        <f>(K31-V31)/K31*100</f>
        <v>28.387096774193548</v>
      </c>
      <c r="AE31" s="80">
        <f>(L31-W31)/L31*100</f>
        <v>20.610932475884244</v>
      </c>
      <c r="AF31" s="125"/>
    </row>
    <row r="32" spans="2:32" ht="22.65" customHeight="1">
      <c r="B32" s="78">
        <v>43522</v>
      </c>
      <c r="C32" s="83">
        <v>9</v>
      </c>
      <c r="D32" s="83"/>
      <c r="E32" s="82"/>
      <c r="F32" s="82"/>
      <c r="G32" s="83"/>
      <c r="H32" s="92"/>
      <c r="I32" s="83"/>
      <c r="J32" s="83"/>
      <c r="K32" s="83"/>
      <c r="L32" s="98"/>
      <c r="M32" s="83"/>
      <c r="N32" s="83"/>
      <c r="O32" s="83"/>
      <c r="P32" s="82"/>
      <c r="Q32" s="99">
        <v>30.4</v>
      </c>
      <c r="R32" s="82">
        <v>16.5</v>
      </c>
      <c r="S32" s="93"/>
      <c r="T32" s="83"/>
      <c r="U32" s="83"/>
      <c r="V32" s="83"/>
      <c r="W32" s="98"/>
      <c r="X32" s="85"/>
      <c r="Y32" s="85"/>
      <c r="Z32" s="83"/>
      <c r="AA32" s="83"/>
      <c r="AB32" s="95"/>
      <c r="AC32" s="94"/>
      <c r="AD32" s="80"/>
      <c r="AE32" s="95"/>
      <c r="AF32" s="125"/>
    </row>
    <row r="33" spans="2:32" s="101" customFormat="1" ht="22.65" customHeight="1">
      <c r="B33" s="78">
        <v>43523</v>
      </c>
      <c r="C33" s="83">
        <v>6.4</v>
      </c>
      <c r="D33" s="83"/>
      <c r="E33" s="82">
        <v>49</v>
      </c>
      <c r="F33" s="99">
        <v>582.9</v>
      </c>
      <c r="G33" s="83">
        <v>11.2</v>
      </c>
      <c r="H33" s="92">
        <f t="shared" si="1"/>
        <v>20.51</v>
      </c>
      <c r="I33" s="83">
        <v>0</v>
      </c>
      <c r="J33" s="83">
        <v>0.33</v>
      </c>
      <c r="K33" s="83">
        <v>31.71</v>
      </c>
      <c r="L33" s="83">
        <f t="shared" ref="L33" si="4">K33+J33+I33</f>
        <v>32.04</v>
      </c>
      <c r="M33" s="83">
        <v>5.9</v>
      </c>
      <c r="N33" s="83">
        <v>9.1</v>
      </c>
      <c r="O33" s="83"/>
      <c r="P33" s="82">
        <v>26</v>
      </c>
      <c r="Q33" s="100">
        <v>32.6</v>
      </c>
      <c r="R33" s="83">
        <v>7</v>
      </c>
      <c r="S33" s="93">
        <f t="shared" si="2"/>
        <v>9.9400000000000013</v>
      </c>
      <c r="T33" s="83">
        <v>1.56</v>
      </c>
      <c r="U33" s="83">
        <v>3.61</v>
      </c>
      <c r="V33" s="83">
        <v>16.940000000000001</v>
      </c>
      <c r="W33" s="83">
        <f t="shared" ref="W33" si="5">V33+U33+T33</f>
        <v>22.11</v>
      </c>
      <c r="X33" s="85">
        <f t="shared" si="0"/>
        <v>4.1999999999999993</v>
      </c>
      <c r="Y33" s="85">
        <f t="shared" si="0"/>
        <v>10.57</v>
      </c>
      <c r="Z33" s="83">
        <f>K33-V33</f>
        <v>14.77</v>
      </c>
      <c r="AA33" s="83">
        <f>(T33+U33)-(I33+J33)</f>
        <v>4.84</v>
      </c>
      <c r="AB33" s="80">
        <f>(G33-R33)/G33*100</f>
        <v>37.499999999999993</v>
      </c>
      <c r="AC33" s="94">
        <f t="shared" si="3"/>
        <v>51.535836177474401</v>
      </c>
      <c r="AD33" s="80">
        <f>(K33-V33)/K33*100</f>
        <v>46.578366445916117</v>
      </c>
      <c r="AE33" s="80">
        <f>(L33-W33)/L33*100</f>
        <v>30.992509363295877</v>
      </c>
      <c r="AF33" s="125"/>
    </row>
    <row r="34" spans="2:32" ht="22.65" customHeight="1">
      <c r="B34" s="78">
        <v>43524</v>
      </c>
      <c r="C34" s="83">
        <v>6.4</v>
      </c>
      <c r="D34" s="83"/>
      <c r="E34" s="81"/>
      <c r="F34" s="81"/>
      <c r="G34" s="83"/>
      <c r="H34" s="92"/>
      <c r="I34" s="83"/>
      <c r="J34" s="83"/>
      <c r="K34" s="83"/>
      <c r="L34" s="83"/>
      <c r="M34" s="81"/>
      <c r="N34" s="83"/>
      <c r="O34" s="83"/>
      <c r="P34" s="81"/>
      <c r="Q34" s="81">
        <v>45.4</v>
      </c>
      <c r="R34" s="83">
        <v>16.399999999999999</v>
      </c>
      <c r="S34" s="93"/>
      <c r="T34" s="83"/>
      <c r="U34" s="83"/>
      <c r="V34" s="83"/>
      <c r="W34" s="83"/>
      <c r="X34" s="85"/>
      <c r="Y34" s="85"/>
      <c r="Z34" s="83"/>
      <c r="AA34" s="83"/>
      <c r="AB34" s="80"/>
      <c r="AC34" s="94"/>
      <c r="AD34" s="80"/>
      <c r="AE34" s="80"/>
      <c r="AF34" s="125"/>
    </row>
    <row r="35" spans="2:32" ht="22.2" customHeight="1">
      <c r="B35" s="78">
        <v>43525</v>
      </c>
      <c r="C35" s="83">
        <v>6.4</v>
      </c>
      <c r="D35" s="83"/>
      <c r="E35" s="81">
        <v>30</v>
      </c>
      <c r="F35" s="81">
        <v>569.29999999999995</v>
      </c>
      <c r="G35" s="83">
        <v>11.2</v>
      </c>
      <c r="H35" s="92"/>
      <c r="I35" s="83"/>
      <c r="J35" s="83"/>
      <c r="K35" s="83"/>
      <c r="L35" s="83"/>
      <c r="M35" s="102">
        <v>6.6</v>
      </c>
      <c r="N35" s="83">
        <v>6.81</v>
      </c>
      <c r="O35" s="83"/>
      <c r="P35" s="81">
        <v>31</v>
      </c>
      <c r="Q35" s="81">
        <v>38.5</v>
      </c>
      <c r="R35" s="83">
        <v>17.2</v>
      </c>
      <c r="S35" s="93">
        <f t="shared" si="2"/>
        <v>1.740000000000002</v>
      </c>
      <c r="T35" s="83">
        <v>0.12</v>
      </c>
      <c r="U35" s="83">
        <v>8.58</v>
      </c>
      <c r="V35" s="83">
        <v>18.940000000000001</v>
      </c>
      <c r="W35" s="83">
        <f t="shared" ref="W35" si="6">V35+U35+T35</f>
        <v>27.640000000000004</v>
      </c>
      <c r="X35" s="85">
        <f t="shared" si="0"/>
        <v>-6</v>
      </c>
      <c r="Y35" s="85"/>
      <c r="Z35" s="83"/>
      <c r="AA35" s="83"/>
      <c r="AB35" s="94">
        <f>(G35-R35)/G35*100</f>
        <v>-53.571428571428569</v>
      </c>
      <c r="AC35" s="94"/>
      <c r="AD35" s="94"/>
      <c r="AE35" s="94"/>
      <c r="AF35" s="125"/>
    </row>
    <row r="36" spans="2:32" ht="22.65" customHeight="1">
      <c r="B36" s="78">
        <v>43526</v>
      </c>
      <c r="C36" s="83">
        <v>6.4</v>
      </c>
      <c r="D36" s="83"/>
      <c r="E36" s="81"/>
      <c r="F36" s="81"/>
      <c r="G36" s="83"/>
      <c r="H36" s="92"/>
      <c r="I36" s="83"/>
      <c r="J36" s="83"/>
      <c r="K36" s="83"/>
      <c r="L36" s="83"/>
      <c r="M36" s="102"/>
      <c r="N36" s="83"/>
      <c r="O36" s="83"/>
      <c r="P36" s="81"/>
      <c r="Q36" s="81"/>
      <c r="R36" s="83"/>
      <c r="S36" s="93"/>
      <c r="T36" s="83"/>
      <c r="U36" s="83"/>
      <c r="V36" s="83"/>
      <c r="W36" s="83"/>
      <c r="X36" s="85"/>
      <c r="Y36" s="85"/>
      <c r="Z36" s="83"/>
      <c r="AA36" s="83"/>
      <c r="AB36" s="94"/>
      <c r="AC36" s="94"/>
      <c r="AD36" s="94"/>
      <c r="AE36" s="94"/>
      <c r="AF36" s="125"/>
    </row>
    <row r="37" spans="2:32" ht="22.65" customHeight="1">
      <c r="B37" s="78">
        <v>43527</v>
      </c>
      <c r="C37" s="83">
        <v>6.4</v>
      </c>
      <c r="D37" s="83"/>
      <c r="E37" s="81"/>
      <c r="F37" s="103"/>
      <c r="G37" s="103"/>
      <c r="H37" s="92"/>
      <c r="I37" s="83"/>
      <c r="J37" s="83"/>
      <c r="K37" s="83"/>
      <c r="L37" s="83"/>
      <c r="M37" s="102"/>
      <c r="N37" s="83"/>
      <c r="O37" s="83"/>
      <c r="P37" s="81"/>
      <c r="Q37" s="81"/>
      <c r="R37" s="83"/>
      <c r="S37" s="93"/>
      <c r="T37" s="83"/>
      <c r="U37" s="83"/>
      <c r="V37" s="83"/>
      <c r="W37" s="83"/>
      <c r="X37" s="85"/>
      <c r="Y37" s="85"/>
      <c r="Z37" s="83"/>
      <c r="AA37" s="83"/>
      <c r="AB37" s="94"/>
      <c r="AC37" s="94"/>
      <c r="AD37" s="94"/>
      <c r="AE37" s="94"/>
      <c r="AF37" s="125"/>
    </row>
    <row r="38" spans="2:32" ht="22.65" customHeight="1">
      <c r="B38" s="104">
        <v>43528</v>
      </c>
      <c r="C38" s="83">
        <v>6.4</v>
      </c>
      <c r="D38" s="83"/>
      <c r="E38" s="81"/>
      <c r="F38" s="81">
        <v>752.3</v>
      </c>
      <c r="G38" s="83">
        <v>12.9</v>
      </c>
      <c r="H38" s="92">
        <f t="shared" si="1"/>
        <v>17.22</v>
      </c>
      <c r="I38" s="83">
        <v>0</v>
      </c>
      <c r="J38" s="83">
        <v>0.11</v>
      </c>
      <c r="K38" s="83">
        <v>30.12</v>
      </c>
      <c r="L38" s="83">
        <f t="shared" ref="L38:L56" si="7">K38+J38+I38</f>
        <v>30.23</v>
      </c>
      <c r="M38" s="102">
        <v>5.2</v>
      </c>
      <c r="N38" s="83">
        <v>3.62</v>
      </c>
      <c r="O38" s="83"/>
      <c r="P38" s="81">
        <v>44</v>
      </c>
      <c r="Q38" s="81">
        <v>48.1</v>
      </c>
      <c r="R38" s="83">
        <v>23.9</v>
      </c>
      <c r="S38" s="93">
        <f t="shared" si="2"/>
        <v>0.5400000000000027</v>
      </c>
      <c r="T38" s="83">
        <v>0</v>
      </c>
      <c r="U38" s="83">
        <v>11.25</v>
      </c>
      <c r="V38" s="83">
        <v>24.44</v>
      </c>
      <c r="W38" s="83">
        <f t="shared" ref="W38:W56" si="8">V38+U38+T38</f>
        <v>35.69</v>
      </c>
      <c r="X38" s="85">
        <f t="shared" si="0"/>
        <v>-10.999999999999998</v>
      </c>
      <c r="Y38" s="85">
        <f t="shared" si="0"/>
        <v>16.679999999999996</v>
      </c>
      <c r="Z38" s="83">
        <f>K38-V38</f>
        <v>5.68</v>
      </c>
      <c r="AA38" s="83">
        <f>(T38+U38)-(I38+J38)</f>
        <v>11.14</v>
      </c>
      <c r="AB38" s="94">
        <f>(G38-R38)/G38*100</f>
        <v>-85.271317829457345</v>
      </c>
      <c r="AC38" s="94">
        <f t="shared" si="3"/>
        <v>96.864111498257827</v>
      </c>
      <c r="AD38" s="94">
        <f>(K38-V38)/K38*100</f>
        <v>18.85790172642762</v>
      </c>
      <c r="AE38" s="94">
        <f>(L38-W38)/L38*100</f>
        <v>-18.061528283162414</v>
      </c>
      <c r="AF38" s="127" t="s">
        <v>30</v>
      </c>
    </row>
    <row r="39" spans="2:32" ht="22.65" customHeight="1">
      <c r="B39" s="78">
        <v>43529</v>
      </c>
      <c r="C39" s="83">
        <v>6.4</v>
      </c>
      <c r="D39" s="83"/>
      <c r="E39" s="81"/>
      <c r="F39" s="81"/>
      <c r="G39" s="83"/>
      <c r="H39" s="92"/>
      <c r="I39" s="83"/>
      <c r="J39" s="83"/>
      <c r="K39" s="83"/>
      <c r="L39" s="83"/>
      <c r="M39" s="102"/>
      <c r="N39" s="83"/>
      <c r="O39" s="83"/>
      <c r="P39" s="81"/>
      <c r="Q39" s="81">
        <v>36.1</v>
      </c>
      <c r="R39" s="83">
        <v>26.3</v>
      </c>
      <c r="S39" s="93"/>
      <c r="T39" s="83"/>
      <c r="U39" s="83"/>
      <c r="V39" s="83"/>
      <c r="W39" s="83"/>
      <c r="X39" s="85"/>
      <c r="Y39" s="85"/>
      <c r="Z39" s="83"/>
      <c r="AA39" s="83"/>
      <c r="AB39" s="94"/>
      <c r="AC39" s="94"/>
      <c r="AD39" s="94"/>
      <c r="AE39" s="94"/>
      <c r="AF39" s="125"/>
    </row>
    <row r="40" spans="2:32" ht="22.65" customHeight="1">
      <c r="B40" s="78">
        <v>43530</v>
      </c>
      <c r="C40" s="83">
        <v>6.4</v>
      </c>
      <c r="D40" s="83"/>
      <c r="E40" s="81">
        <v>12</v>
      </c>
      <c r="F40" s="81">
        <v>528</v>
      </c>
      <c r="G40" s="83">
        <v>9.9</v>
      </c>
      <c r="H40" s="92">
        <f t="shared" si="1"/>
        <v>14.53</v>
      </c>
      <c r="I40" s="83">
        <v>0</v>
      </c>
      <c r="J40" s="83">
        <v>0.12</v>
      </c>
      <c r="K40" s="83">
        <v>24.43</v>
      </c>
      <c r="L40" s="83">
        <f t="shared" si="7"/>
        <v>24.55</v>
      </c>
      <c r="M40" s="102">
        <v>4.5999999999999996</v>
      </c>
      <c r="N40" s="83">
        <v>16.829999999999998</v>
      </c>
      <c r="O40" s="83"/>
      <c r="P40" s="81">
        <v>24</v>
      </c>
      <c r="Q40" s="81">
        <v>60.4</v>
      </c>
      <c r="R40" s="83">
        <v>23.4</v>
      </c>
      <c r="S40" s="93">
        <f t="shared" si="2"/>
        <v>4.3300000000000018</v>
      </c>
      <c r="T40" s="83">
        <v>0.09</v>
      </c>
      <c r="U40" s="83">
        <v>3.15</v>
      </c>
      <c r="V40" s="83">
        <v>27.73</v>
      </c>
      <c r="W40" s="83">
        <f t="shared" si="8"/>
        <v>30.97</v>
      </c>
      <c r="X40" s="85">
        <f t="shared" si="0"/>
        <v>-13.499999999999998</v>
      </c>
      <c r="Y40" s="85">
        <f t="shared" si="0"/>
        <v>10.199999999999998</v>
      </c>
      <c r="Z40" s="83">
        <f>K40-V40</f>
        <v>-3.3000000000000007</v>
      </c>
      <c r="AA40" s="83">
        <f>(T40+U40)-(I40+J40)</f>
        <v>3.1199999999999997</v>
      </c>
      <c r="AB40" s="94">
        <f>(G40-R40)/G40*100</f>
        <v>-136.36363636363632</v>
      </c>
      <c r="AC40" s="94">
        <f t="shared" si="3"/>
        <v>70.199587061252572</v>
      </c>
      <c r="AD40" s="94">
        <f>(K40-V40)/K40*100</f>
        <v>-13.507981989357351</v>
      </c>
      <c r="AE40" s="94">
        <f>(L40-W40)/L40*100</f>
        <v>-26.150712830957225</v>
      </c>
      <c r="AF40" s="125"/>
    </row>
    <row r="41" spans="2:32" ht="22.65" customHeight="1">
      <c r="B41" s="78">
        <v>43531</v>
      </c>
      <c r="C41" s="83">
        <v>0</v>
      </c>
      <c r="D41" s="83"/>
      <c r="E41" s="81"/>
      <c r="F41" s="81"/>
      <c r="G41" s="83"/>
      <c r="H41" s="92"/>
      <c r="I41" s="83"/>
      <c r="J41" s="83"/>
      <c r="K41" s="83"/>
      <c r="L41" s="83"/>
      <c r="M41" s="102"/>
      <c r="N41" s="83"/>
      <c r="O41" s="83"/>
      <c r="P41" s="81"/>
      <c r="Q41" s="81">
        <v>62.6</v>
      </c>
      <c r="R41" s="83">
        <v>21.7</v>
      </c>
      <c r="S41" s="93"/>
      <c r="T41" s="83"/>
      <c r="U41" s="83"/>
      <c r="V41" s="83"/>
      <c r="W41" s="83"/>
      <c r="X41" s="85"/>
      <c r="Y41" s="85"/>
      <c r="Z41" s="83"/>
      <c r="AA41" s="83"/>
      <c r="AB41" s="94"/>
      <c r="AC41" s="94"/>
      <c r="AD41" s="94"/>
      <c r="AE41" s="94"/>
      <c r="AF41" s="125"/>
    </row>
    <row r="42" spans="2:32" ht="22.65" customHeight="1">
      <c r="B42" s="78">
        <v>43532</v>
      </c>
      <c r="C42" s="83">
        <v>0</v>
      </c>
      <c r="D42" s="83"/>
      <c r="E42" s="81">
        <v>12</v>
      </c>
      <c r="F42" s="81">
        <v>597</v>
      </c>
      <c r="G42" s="83">
        <v>5.4</v>
      </c>
      <c r="H42" s="92">
        <f t="shared" si="1"/>
        <v>21.83</v>
      </c>
      <c r="I42" s="83">
        <v>0</v>
      </c>
      <c r="J42" s="83">
        <v>0.37</v>
      </c>
      <c r="K42" s="83">
        <v>27.23</v>
      </c>
      <c r="L42" s="83">
        <f t="shared" si="7"/>
        <v>27.6</v>
      </c>
      <c r="M42" s="102">
        <v>6.7</v>
      </c>
      <c r="N42" s="83">
        <v>9.0299999999999994</v>
      </c>
      <c r="O42" s="83"/>
      <c r="P42" s="81">
        <v>37</v>
      </c>
      <c r="Q42" s="81">
        <v>52.7</v>
      </c>
      <c r="R42" s="83">
        <v>23.6</v>
      </c>
      <c r="S42" s="93">
        <f t="shared" si="2"/>
        <v>3.629999999999999</v>
      </c>
      <c r="T42" s="83">
        <v>0</v>
      </c>
      <c r="U42" s="83">
        <v>0.94</v>
      </c>
      <c r="V42" s="83">
        <v>27.23</v>
      </c>
      <c r="W42" s="83">
        <f t="shared" si="8"/>
        <v>28.17</v>
      </c>
      <c r="X42" s="85">
        <f t="shared" si="0"/>
        <v>-18.200000000000003</v>
      </c>
      <c r="Y42" s="85">
        <f t="shared" si="0"/>
        <v>18.2</v>
      </c>
      <c r="Z42" s="83">
        <f>K42-V42</f>
        <v>0</v>
      </c>
      <c r="AA42" s="83">
        <f>(T42+U42)-(I42+J42)</f>
        <v>0.56999999999999995</v>
      </c>
      <c r="AB42" s="94">
        <f>(G42-R42)/G42*100</f>
        <v>-337.03703703703707</v>
      </c>
      <c r="AC42" s="94">
        <f t="shared" si="3"/>
        <v>83.371507100320656</v>
      </c>
      <c r="AD42" s="94">
        <f>(K42-V42)/K42*100</f>
        <v>0</v>
      </c>
      <c r="AE42" s="94">
        <f>(L42-W42)/L42*100</f>
        <v>-2.0652173913043486</v>
      </c>
      <c r="AF42" s="125"/>
    </row>
    <row r="43" spans="2:32" ht="22.65" customHeight="1">
      <c r="B43" s="78">
        <v>43533</v>
      </c>
      <c r="C43" s="83">
        <v>0</v>
      </c>
      <c r="D43" s="83"/>
      <c r="E43" s="81"/>
      <c r="F43" s="81"/>
      <c r="G43" s="83"/>
      <c r="H43" s="92"/>
      <c r="I43" s="83"/>
      <c r="J43" s="83"/>
      <c r="K43" s="83"/>
      <c r="L43" s="83"/>
      <c r="M43" s="102"/>
      <c r="N43" s="83"/>
      <c r="O43" s="83"/>
      <c r="P43" s="81"/>
      <c r="Q43" s="81"/>
      <c r="R43" s="83"/>
      <c r="S43" s="93"/>
      <c r="T43" s="83"/>
      <c r="U43" s="83"/>
      <c r="V43" s="83"/>
      <c r="W43" s="83"/>
      <c r="X43" s="85"/>
      <c r="Y43" s="85"/>
      <c r="Z43" s="83"/>
      <c r="AA43" s="83"/>
      <c r="AB43" s="94"/>
      <c r="AC43" s="94"/>
      <c r="AD43" s="94"/>
      <c r="AE43" s="94"/>
      <c r="AF43" s="125"/>
    </row>
    <row r="44" spans="2:32" ht="22.65" customHeight="1">
      <c r="B44" s="78">
        <v>43534</v>
      </c>
      <c r="C44" s="83">
        <v>0</v>
      </c>
      <c r="D44" s="83"/>
      <c r="E44" s="81"/>
      <c r="F44" s="81"/>
      <c r="G44" s="83"/>
      <c r="H44" s="92"/>
      <c r="I44" s="83"/>
      <c r="J44" s="83"/>
      <c r="K44" s="83"/>
      <c r="L44" s="83"/>
      <c r="M44" s="102"/>
      <c r="N44" s="83"/>
      <c r="O44" s="83"/>
      <c r="P44" s="81"/>
      <c r="Q44" s="81"/>
      <c r="R44" s="83"/>
      <c r="S44" s="93"/>
      <c r="T44" s="83"/>
      <c r="U44" s="83"/>
      <c r="V44" s="83"/>
      <c r="W44" s="83"/>
      <c r="X44" s="85"/>
      <c r="Y44" s="85"/>
      <c r="Z44" s="83"/>
      <c r="AA44" s="83"/>
      <c r="AB44" s="94"/>
      <c r="AC44" s="94"/>
      <c r="AD44" s="94"/>
      <c r="AE44" s="94"/>
      <c r="AF44" s="125"/>
    </row>
    <row r="45" spans="2:32" ht="22.65" customHeight="1">
      <c r="B45" s="78">
        <v>43535</v>
      </c>
      <c r="C45" s="83">
        <v>0</v>
      </c>
      <c r="D45" s="83"/>
      <c r="E45" s="81">
        <v>5</v>
      </c>
      <c r="F45" s="81">
        <v>580.5</v>
      </c>
      <c r="G45" s="83">
        <v>3.9</v>
      </c>
      <c r="H45" s="92">
        <f t="shared" si="1"/>
        <v>20.34</v>
      </c>
      <c r="I45" s="83">
        <v>0</v>
      </c>
      <c r="J45" s="83">
        <v>0.24</v>
      </c>
      <c r="K45" s="83">
        <v>24.24</v>
      </c>
      <c r="L45" s="83">
        <f t="shared" si="7"/>
        <v>24.479999999999997</v>
      </c>
      <c r="M45" s="83">
        <v>6.9</v>
      </c>
      <c r="N45" s="83">
        <v>0</v>
      </c>
      <c r="O45" s="83"/>
      <c r="P45" s="81">
        <v>11</v>
      </c>
      <c r="Q45" s="81">
        <v>33.9</v>
      </c>
      <c r="R45" s="83">
        <v>15.4</v>
      </c>
      <c r="S45" s="93">
        <f t="shared" si="2"/>
        <v>1.3699999999999992</v>
      </c>
      <c r="T45" s="83">
        <v>0</v>
      </c>
      <c r="U45" s="83">
        <v>0.08</v>
      </c>
      <c r="V45" s="83">
        <v>16.77</v>
      </c>
      <c r="W45" s="83">
        <f t="shared" si="8"/>
        <v>16.849999999999998</v>
      </c>
      <c r="X45" s="85">
        <f t="shared" si="0"/>
        <v>-11.5</v>
      </c>
      <c r="Y45" s="85">
        <f t="shared" si="0"/>
        <v>18.97</v>
      </c>
      <c r="Z45" s="83">
        <f>K45-V45</f>
        <v>7.4699999999999989</v>
      </c>
      <c r="AA45" s="83">
        <f>(T45+U45)-(I45+J45)</f>
        <v>-0.15999999999999998</v>
      </c>
      <c r="AB45" s="94">
        <f>(G45-R45)/G45*100</f>
        <v>-294.87179487179492</v>
      </c>
      <c r="AC45" s="94">
        <f t="shared" si="3"/>
        <v>93.264503441494583</v>
      </c>
      <c r="AD45" s="94">
        <f>(K45-V45)/K45*100</f>
        <v>30.816831683168317</v>
      </c>
      <c r="AE45" s="94">
        <f>(L45-W45)/L45*100</f>
        <v>31.16830065359477</v>
      </c>
      <c r="AF45" s="125"/>
    </row>
    <row r="46" spans="2:32" ht="22.2" customHeight="1">
      <c r="B46" s="78">
        <v>43536</v>
      </c>
      <c r="C46" s="83">
        <v>3</v>
      </c>
      <c r="D46" s="83"/>
      <c r="E46" s="81"/>
      <c r="F46" s="81"/>
      <c r="G46" s="83"/>
      <c r="H46" s="92"/>
      <c r="I46" s="83"/>
      <c r="J46" s="83"/>
      <c r="K46" s="83"/>
      <c r="L46" s="83"/>
      <c r="M46" s="102"/>
      <c r="N46" s="83"/>
      <c r="O46" s="83"/>
      <c r="P46" s="81"/>
      <c r="Q46" s="81">
        <v>33.5</v>
      </c>
      <c r="R46" s="83">
        <v>12.3</v>
      </c>
      <c r="S46" s="93"/>
      <c r="T46" s="83"/>
      <c r="U46" s="83"/>
      <c r="V46" s="83"/>
      <c r="W46" s="83"/>
      <c r="X46" s="85"/>
      <c r="Y46" s="85"/>
      <c r="Z46" s="83"/>
      <c r="AA46" s="83"/>
      <c r="AB46" s="94"/>
      <c r="AC46" s="94"/>
      <c r="AD46" s="94"/>
      <c r="AE46" s="94"/>
      <c r="AF46" s="125"/>
    </row>
    <row r="47" spans="2:32" ht="22.2" customHeight="1">
      <c r="B47" s="78">
        <v>43537</v>
      </c>
      <c r="C47" s="83">
        <v>3</v>
      </c>
      <c r="D47" s="83"/>
      <c r="E47" s="81">
        <v>9</v>
      </c>
      <c r="F47" s="81">
        <v>534.70000000000005</v>
      </c>
      <c r="G47" s="83">
        <v>3.4</v>
      </c>
      <c r="H47" s="92">
        <f t="shared" si="1"/>
        <v>21.6</v>
      </c>
      <c r="I47" s="83">
        <v>0</v>
      </c>
      <c r="J47" s="83">
        <v>0.06</v>
      </c>
      <c r="K47" s="83">
        <v>25</v>
      </c>
      <c r="L47" s="83">
        <f t="shared" si="7"/>
        <v>25.06</v>
      </c>
      <c r="M47" s="102"/>
      <c r="N47" s="83">
        <v>1.38</v>
      </c>
      <c r="O47" s="83"/>
      <c r="P47" s="81">
        <v>11</v>
      </c>
      <c r="Q47" s="81">
        <v>24.6</v>
      </c>
      <c r="R47" s="83">
        <v>10.9</v>
      </c>
      <c r="S47" s="93">
        <f t="shared" si="2"/>
        <v>6.5299999999999994</v>
      </c>
      <c r="T47" s="83">
        <v>0</v>
      </c>
      <c r="U47" s="83">
        <v>0</v>
      </c>
      <c r="V47" s="83">
        <v>17.43</v>
      </c>
      <c r="W47" s="83">
        <f t="shared" si="8"/>
        <v>17.43</v>
      </c>
      <c r="X47" s="85">
        <f t="shared" si="0"/>
        <v>-7.5</v>
      </c>
      <c r="Y47" s="85">
        <f t="shared" si="0"/>
        <v>15.070000000000002</v>
      </c>
      <c r="Z47" s="83">
        <f>K47-V47</f>
        <v>7.57</v>
      </c>
      <c r="AA47" s="83">
        <f>(T47+U47)-(I47+J47)</f>
        <v>-0.06</v>
      </c>
      <c r="AB47" s="94">
        <f>(G47-R47)/G47*100</f>
        <v>-220.58823529411765</v>
      </c>
      <c r="AC47" s="94">
        <f t="shared" si="3"/>
        <v>69.768518518518519</v>
      </c>
      <c r="AD47" s="94">
        <f>(K47-V47)/K47*100</f>
        <v>30.28</v>
      </c>
      <c r="AE47" s="94">
        <f>(L47-W47)/L47*100</f>
        <v>30.446927374301673</v>
      </c>
      <c r="AF47" s="125"/>
    </row>
    <row r="48" spans="2:32" ht="22.65" customHeight="1">
      <c r="B48" s="78">
        <v>43538</v>
      </c>
      <c r="C48" s="83">
        <v>3</v>
      </c>
      <c r="D48" s="83"/>
      <c r="E48" s="81"/>
      <c r="F48" s="81"/>
      <c r="G48" s="83"/>
      <c r="H48" s="92"/>
      <c r="I48" s="83"/>
      <c r="J48" s="83"/>
      <c r="K48" s="83"/>
      <c r="L48" s="83"/>
      <c r="M48" s="102"/>
      <c r="N48" s="83"/>
      <c r="O48" s="83"/>
      <c r="P48" s="81"/>
      <c r="Q48" s="81">
        <v>33.700000000000003</v>
      </c>
      <c r="R48" s="83">
        <v>13.6</v>
      </c>
      <c r="S48" s="93"/>
      <c r="T48" s="83"/>
      <c r="U48" s="83"/>
      <c r="V48" s="83"/>
      <c r="W48" s="83"/>
      <c r="X48" s="85"/>
      <c r="Y48" s="85"/>
      <c r="Z48" s="83"/>
      <c r="AA48" s="83"/>
      <c r="AB48" s="94"/>
      <c r="AC48" s="94"/>
      <c r="AD48" s="94"/>
      <c r="AE48" s="94"/>
      <c r="AF48" s="125"/>
    </row>
    <row r="49" spans="2:32" ht="22.2" customHeight="1">
      <c r="B49" s="78">
        <v>43539</v>
      </c>
      <c r="C49" s="83">
        <v>5</v>
      </c>
      <c r="D49" s="83"/>
      <c r="E49" s="103">
        <v>14</v>
      </c>
      <c r="F49" s="103">
        <v>574</v>
      </c>
      <c r="G49" s="103">
        <v>4.8</v>
      </c>
      <c r="H49" s="92">
        <f t="shared" si="1"/>
        <v>20</v>
      </c>
      <c r="I49" s="83">
        <v>0</v>
      </c>
      <c r="J49" s="103">
        <v>0.1</v>
      </c>
      <c r="K49" s="103">
        <v>24.8</v>
      </c>
      <c r="L49" s="83">
        <f t="shared" si="7"/>
        <v>24.900000000000002</v>
      </c>
      <c r="M49" s="103">
        <v>7.9</v>
      </c>
      <c r="N49" s="103">
        <v>3.2</v>
      </c>
      <c r="O49" s="103"/>
      <c r="P49" s="103">
        <v>16</v>
      </c>
      <c r="Q49" s="103">
        <v>32</v>
      </c>
      <c r="R49" s="103">
        <v>15.1</v>
      </c>
      <c r="S49" s="93">
        <f t="shared" si="2"/>
        <v>5.2999999999999989</v>
      </c>
      <c r="T49" s="103">
        <v>0</v>
      </c>
      <c r="U49" s="103">
        <v>0.2</v>
      </c>
      <c r="V49" s="103">
        <v>20.399999999999999</v>
      </c>
      <c r="W49" s="83">
        <f t="shared" si="8"/>
        <v>20.599999999999998</v>
      </c>
      <c r="X49" s="85">
        <f t="shared" si="0"/>
        <v>-10.3</v>
      </c>
      <c r="Y49" s="85">
        <f t="shared" si="0"/>
        <v>14.700000000000001</v>
      </c>
      <c r="Z49" s="83">
        <f>K49-V49</f>
        <v>4.4000000000000021</v>
      </c>
      <c r="AA49" s="83">
        <f>(T49+U49)-(I49+J49)</f>
        <v>0.1</v>
      </c>
      <c r="AB49" s="94">
        <f>(G49-R49)/G49*100</f>
        <v>-214.58333333333334</v>
      </c>
      <c r="AC49" s="94">
        <f t="shared" si="3"/>
        <v>73.500000000000014</v>
      </c>
      <c r="AD49" s="94">
        <f>(K49-V49)/K49*100</f>
        <v>17.741935483870979</v>
      </c>
      <c r="AE49" s="94">
        <f>(L49-W49)/L49*100</f>
        <v>17.269076305220899</v>
      </c>
      <c r="AF49" s="125"/>
    </row>
    <row r="50" spans="2:32" ht="22.65" customHeight="1">
      <c r="B50" s="78">
        <v>43540</v>
      </c>
      <c r="C50" s="83">
        <v>5</v>
      </c>
      <c r="D50" s="83"/>
      <c r="E50" s="103"/>
      <c r="F50" s="103"/>
      <c r="G50" s="103"/>
      <c r="H50" s="92"/>
      <c r="I50" s="83"/>
      <c r="J50" s="103"/>
      <c r="K50" s="103"/>
      <c r="L50" s="83"/>
      <c r="M50" s="103"/>
      <c r="N50" s="103"/>
      <c r="O50" s="103"/>
      <c r="P50" s="103"/>
      <c r="Q50" s="103"/>
      <c r="R50" s="103"/>
      <c r="S50" s="93"/>
      <c r="T50" s="103"/>
      <c r="U50" s="103"/>
      <c r="V50" s="103"/>
      <c r="W50" s="83"/>
      <c r="X50" s="85"/>
      <c r="Y50" s="85"/>
      <c r="Z50" s="83"/>
      <c r="AA50" s="83"/>
      <c r="AB50" s="94"/>
      <c r="AC50" s="94"/>
      <c r="AD50" s="94"/>
      <c r="AE50" s="94"/>
      <c r="AF50" s="125"/>
    </row>
    <row r="51" spans="2:32" ht="22.2" customHeight="1">
      <c r="B51" s="78">
        <v>43541</v>
      </c>
      <c r="C51" s="83">
        <v>5</v>
      </c>
      <c r="D51" s="83"/>
      <c r="E51" s="103"/>
      <c r="F51" s="103"/>
      <c r="G51" s="103"/>
      <c r="H51" s="92"/>
      <c r="I51" s="83"/>
      <c r="J51" s="103"/>
      <c r="K51" s="103"/>
      <c r="L51" s="83"/>
      <c r="M51" s="103"/>
      <c r="N51" s="103"/>
      <c r="O51" s="103"/>
      <c r="P51" s="103"/>
      <c r="Q51" s="103"/>
      <c r="R51" s="103"/>
      <c r="S51" s="93"/>
      <c r="T51" s="103"/>
      <c r="U51" s="103"/>
      <c r="V51" s="103"/>
      <c r="W51" s="83"/>
      <c r="X51" s="85"/>
      <c r="Y51" s="85"/>
      <c r="Z51" s="83"/>
      <c r="AA51" s="83"/>
      <c r="AB51" s="94"/>
      <c r="AC51" s="94"/>
      <c r="AD51" s="94"/>
      <c r="AE51" s="94"/>
      <c r="AF51" s="125"/>
    </row>
    <row r="52" spans="2:32" ht="22.2" customHeight="1">
      <c r="B52" s="78">
        <v>43542</v>
      </c>
      <c r="C52" s="83">
        <v>5</v>
      </c>
      <c r="D52" s="83"/>
      <c r="E52" s="103"/>
      <c r="F52" s="103">
        <v>659</v>
      </c>
      <c r="G52" s="103">
        <v>4.5999999999999996</v>
      </c>
      <c r="H52" s="92">
        <f t="shared" si="1"/>
        <v>19.600000000000001</v>
      </c>
      <c r="I52" s="83">
        <v>0</v>
      </c>
      <c r="J52" s="103">
        <v>0.1</v>
      </c>
      <c r="K52" s="103">
        <v>24.2</v>
      </c>
      <c r="L52" s="83">
        <f t="shared" si="7"/>
        <v>24.3</v>
      </c>
      <c r="M52" s="103">
        <v>7.8</v>
      </c>
      <c r="N52" s="103">
        <v>48.9</v>
      </c>
      <c r="O52" s="103"/>
      <c r="P52" s="103">
        <v>16</v>
      </c>
      <c r="Q52" s="103">
        <v>34</v>
      </c>
      <c r="R52" s="103">
        <v>16.399999999999999</v>
      </c>
      <c r="S52" s="93">
        <f t="shared" si="2"/>
        <v>4.8000000000000007</v>
      </c>
      <c r="T52" s="103">
        <v>0.1</v>
      </c>
      <c r="U52" s="103">
        <v>0.7</v>
      </c>
      <c r="V52" s="103">
        <v>21.2</v>
      </c>
      <c r="W52" s="83">
        <f t="shared" si="8"/>
        <v>22</v>
      </c>
      <c r="X52" s="85">
        <f t="shared" si="0"/>
        <v>-11.799999999999999</v>
      </c>
      <c r="Y52" s="85">
        <f t="shared" si="0"/>
        <v>14.8</v>
      </c>
      <c r="Z52" s="83">
        <f>K52-V52</f>
        <v>3</v>
      </c>
      <c r="AA52" s="83">
        <f>(T52+U52)-(I52+J52)</f>
        <v>0.7</v>
      </c>
      <c r="AB52" s="94">
        <f>(G52-R52)/G52*100</f>
        <v>-256.52173913043475</v>
      </c>
      <c r="AC52" s="94">
        <f t="shared" si="3"/>
        <v>75.510204081632651</v>
      </c>
      <c r="AD52" s="94">
        <f>(K52-V52)/K52*100</f>
        <v>12.396694214876034</v>
      </c>
      <c r="AE52" s="94">
        <f>(L52-W52)/L52*100</f>
        <v>9.4650205761316908</v>
      </c>
      <c r="AF52" s="125"/>
    </row>
    <row r="53" spans="2:32" ht="22.65" customHeight="1">
      <c r="B53" s="78">
        <v>43543</v>
      </c>
      <c r="C53" s="83">
        <v>5</v>
      </c>
      <c r="D53" s="83"/>
      <c r="E53" s="103"/>
      <c r="F53" s="103"/>
      <c r="G53" s="103"/>
      <c r="H53" s="92"/>
      <c r="I53" s="83"/>
      <c r="J53" s="103"/>
      <c r="K53" s="103"/>
      <c r="L53" s="83"/>
      <c r="M53" s="103"/>
      <c r="N53" s="103"/>
      <c r="O53" s="103"/>
      <c r="P53" s="103"/>
      <c r="Q53" s="105">
        <v>47.9</v>
      </c>
      <c r="R53" s="103">
        <v>17.899999999999999</v>
      </c>
      <c r="S53" s="93"/>
      <c r="T53" s="103"/>
      <c r="U53" s="103"/>
      <c r="V53" s="103"/>
      <c r="W53" s="83"/>
      <c r="X53" s="85"/>
      <c r="Y53" s="85"/>
      <c r="Z53" s="83"/>
      <c r="AA53" s="83"/>
      <c r="AB53" s="94"/>
      <c r="AC53" s="94"/>
      <c r="AD53" s="94"/>
      <c r="AE53" s="94"/>
      <c r="AF53" s="125"/>
    </row>
    <row r="54" spans="2:32" ht="22.65" customHeight="1">
      <c r="B54" s="78">
        <v>43544</v>
      </c>
      <c r="C54" s="83">
        <v>3.8</v>
      </c>
      <c r="D54" s="83"/>
      <c r="E54" s="103">
        <v>22</v>
      </c>
      <c r="F54" s="103">
        <v>646</v>
      </c>
      <c r="G54" s="83">
        <v>4</v>
      </c>
      <c r="H54" s="92">
        <f t="shared" si="1"/>
        <v>19.899999999999999</v>
      </c>
      <c r="I54" s="83">
        <v>0</v>
      </c>
      <c r="J54" s="103">
        <v>0.2</v>
      </c>
      <c r="K54" s="103">
        <v>23.9</v>
      </c>
      <c r="L54" s="83">
        <f t="shared" si="7"/>
        <v>24.099999999999998</v>
      </c>
      <c r="M54" s="83">
        <v>8</v>
      </c>
      <c r="N54" s="103">
        <v>20.3</v>
      </c>
      <c r="O54" s="103"/>
      <c r="P54" s="103">
        <v>18</v>
      </c>
      <c r="Q54" s="103">
        <v>31</v>
      </c>
      <c r="R54" s="103">
        <v>16.2</v>
      </c>
      <c r="S54" s="93">
        <f t="shared" si="2"/>
        <v>6.6000000000000014</v>
      </c>
      <c r="T54" s="103">
        <v>0.2</v>
      </c>
      <c r="U54" s="103">
        <v>0.9</v>
      </c>
      <c r="V54" s="103">
        <v>22.8</v>
      </c>
      <c r="W54" s="83">
        <f t="shared" si="8"/>
        <v>23.9</v>
      </c>
      <c r="X54" s="85">
        <f t="shared" si="0"/>
        <v>-12.2</v>
      </c>
      <c r="Y54" s="85">
        <f t="shared" si="0"/>
        <v>13.299999999999997</v>
      </c>
      <c r="Z54" s="83">
        <f>K54-V54</f>
        <v>1.0999999999999979</v>
      </c>
      <c r="AA54" s="83">
        <f>(T54+U54)-(I54+J54)</f>
        <v>0.90000000000000013</v>
      </c>
      <c r="AB54" s="94">
        <f>(G54-R54)/G54*100</f>
        <v>-305</v>
      </c>
      <c r="AC54" s="94">
        <f t="shared" si="3"/>
        <v>66.834170854271349</v>
      </c>
      <c r="AD54" s="94">
        <f>(K54-V54)/K54*100</f>
        <v>4.6025104602510369</v>
      </c>
      <c r="AE54" s="94">
        <f>(L54-W54)/L54*100</f>
        <v>0.82987551867219622</v>
      </c>
      <c r="AF54" s="125"/>
    </row>
    <row r="55" spans="2:32" ht="22.65" customHeight="1">
      <c r="B55" s="78">
        <v>43545</v>
      </c>
      <c r="C55" s="83">
        <v>3.8</v>
      </c>
      <c r="D55" s="83"/>
      <c r="E55" s="81"/>
      <c r="F55" s="81"/>
      <c r="G55" s="83"/>
      <c r="H55" s="92"/>
      <c r="I55" s="83"/>
      <c r="J55" s="83"/>
      <c r="K55" s="83"/>
      <c r="L55" s="83"/>
      <c r="M55" s="102"/>
      <c r="N55" s="83"/>
      <c r="O55" s="83"/>
      <c r="P55" s="81"/>
      <c r="Q55" s="81">
        <v>60.7</v>
      </c>
      <c r="R55" s="83">
        <v>17.399999999999999</v>
      </c>
      <c r="S55" s="93"/>
      <c r="T55" s="83"/>
      <c r="U55" s="83"/>
      <c r="V55" s="83"/>
      <c r="W55" s="83"/>
      <c r="X55" s="85"/>
      <c r="Y55" s="85"/>
      <c r="Z55" s="83"/>
      <c r="AA55" s="83"/>
      <c r="AB55" s="94"/>
      <c r="AC55" s="94"/>
      <c r="AD55" s="94"/>
      <c r="AE55" s="94"/>
      <c r="AF55" s="125"/>
    </row>
    <row r="56" spans="2:32" ht="22.65" customHeight="1">
      <c r="B56" s="78">
        <v>43546</v>
      </c>
      <c r="C56" s="83">
        <v>3.8</v>
      </c>
      <c r="D56" s="83"/>
      <c r="E56" s="81">
        <v>57</v>
      </c>
      <c r="F56" s="81">
        <v>646</v>
      </c>
      <c r="G56" s="83">
        <v>3</v>
      </c>
      <c r="H56" s="92">
        <f t="shared" si="1"/>
        <v>24.81</v>
      </c>
      <c r="I56" s="83">
        <v>0</v>
      </c>
      <c r="J56" s="83">
        <v>0.05</v>
      </c>
      <c r="K56" s="83">
        <v>27.81</v>
      </c>
      <c r="L56" s="83">
        <f t="shared" si="7"/>
        <v>27.86</v>
      </c>
      <c r="M56" s="102">
        <v>7.6</v>
      </c>
      <c r="N56" s="83">
        <v>6.73</v>
      </c>
      <c r="O56" s="83"/>
      <c r="P56" s="81">
        <v>14</v>
      </c>
      <c r="Q56" s="81">
        <v>37.200000000000003</v>
      </c>
      <c r="R56" s="83">
        <v>16.399999999999999</v>
      </c>
      <c r="S56" s="93">
        <f t="shared" si="2"/>
        <v>6.0300000000000011</v>
      </c>
      <c r="T56" s="83">
        <v>0.1</v>
      </c>
      <c r="U56" s="83">
        <v>0.19</v>
      </c>
      <c r="V56" s="83">
        <v>22.43</v>
      </c>
      <c r="W56" s="83">
        <f t="shared" si="8"/>
        <v>22.720000000000002</v>
      </c>
      <c r="X56" s="85">
        <f t="shared" si="0"/>
        <v>-13.399999999999999</v>
      </c>
      <c r="Y56" s="85">
        <f t="shared" si="0"/>
        <v>18.779999999999998</v>
      </c>
      <c r="Z56" s="83">
        <f>K56-V56</f>
        <v>5.379999999999999</v>
      </c>
      <c r="AA56" s="83">
        <f>(T56+U56)-(I56+J56)</f>
        <v>0.24000000000000005</v>
      </c>
      <c r="AB56" s="94">
        <f>(G56-R56)/G56*100</f>
        <v>-446.66666666666657</v>
      </c>
      <c r="AC56" s="94">
        <f t="shared" si="3"/>
        <v>75.695284159613053</v>
      </c>
      <c r="AD56" s="94">
        <f>(K56-V56)/K56*100</f>
        <v>19.345559151384393</v>
      </c>
      <c r="AE56" s="94">
        <f>(L56-W56)/L56*100</f>
        <v>18.449389806173716</v>
      </c>
      <c r="AF56" s="125"/>
    </row>
    <row r="57" spans="2:32" ht="22.65" customHeight="1">
      <c r="B57" s="78">
        <v>43547</v>
      </c>
      <c r="C57" s="83">
        <v>3.8</v>
      </c>
      <c r="D57" s="83"/>
      <c r="E57" s="81"/>
      <c r="F57" s="81"/>
      <c r="G57" s="83"/>
      <c r="H57" s="92"/>
      <c r="I57" s="83"/>
      <c r="J57" s="83"/>
      <c r="K57" s="83"/>
      <c r="L57" s="83"/>
      <c r="M57" s="102"/>
      <c r="N57" s="83"/>
      <c r="O57" s="83"/>
      <c r="P57" s="81"/>
      <c r="Q57" s="81"/>
      <c r="R57" s="83"/>
      <c r="S57" s="93"/>
      <c r="T57" s="83"/>
      <c r="U57" s="83"/>
      <c r="V57" s="83"/>
      <c r="W57" s="83"/>
      <c r="X57" s="85"/>
      <c r="Y57" s="85"/>
      <c r="Z57" s="83"/>
      <c r="AA57" s="83"/>
      <c r="AB57" s="94"/>
      <c r="AC57" s="94"/>
      <c r="AD57" s="94"/>
      <c r="AE57" s="94"/>
      <c r="AF57" s="125"/>
    </row>
    <row r="58" spans="2:32" ht="22.65" customHeight="1">
      <c r="B58" s="78">
        <v>43548</v>
      </c>
      <c r="C58" s="83">
        <v>3.8</v>
      </c>
      <c r="D58" s="83"/>
      <c r="E58" s="81"/>
      <c r="F58" s="81"/>
      <c r="G58" s="83"/>
      <c r="H58" s="92"/>
      <c r="I58" s="83"/>
      <c r="J58" s="83"/>
      <c r="K58" s="83"/>
      <c r="L58" s="83"/>
      <c r="M58" s="102"/>
      <c r="N58" s="83"/>
      <c r="O58" s="83"/>
      <c r="P58" s="81"/>
      <c r="Q58" s="81"/>
      <c r="R58" s="83"/>
      <c r="S58" s="93"/>
      <c r="T58" s="83"/>
      <c r="U58" s="83"/>
      <c r="V58" s="83"/>
      <c r="W58" s="83"/>
      <c r="X58" s="85"/>
      <c r="Y58" s="85"/>
      <c r="Z58" s="83"/>
      <c r="AA58" s="83"/>
      <c r="AB58" s="94"/>
      <c r="AC58" s="94"/>
      <c r="AD58" s="94"/>
      <c r="AE58" s="94"/>
      <c r="AF58" s="125"/>
    </row>
    <row r="59" spans="2:32" ht="22.65" customHeight="1">
      <c r="B59" s="106">
        <v>43549</v>
      </c>
      <c r="C59" s="85">
        <v>3.8</v>
      </c>
      <c r="D59" s="85"/>
      <c r="E59" s="107">
        <v>14</v>
      </c>
      <c r="F59" s="107">
        <v>575.6</v>
      </c>
      <c r="G59" s="85">
        <v>5</v>
      </c>
      <c r="H59" s="92">
        <f t="shared" si="1"/>
        <v>20.74</v>
      </c>
      <c r="I59" s="85">
        <v>0</v>
      </c>
      <c r="J59" s="85">
        <v>0.15</v>
      </c>
      <c r="K59" s="83">
        <v>25.74</v>
      </c>
      <c r="L59" s="85">
        <f t="shared" ref="L59:L68" si="9">K59+J59+I59</f>
        <v>25.889999999999997</v>
      </c>
      <c r="M59" s="108">
        <v>7.7</v>
      </c>
      <c r="N59" s="85">
        <v>0.61</v>
      </c>
      <c r="O59" s="85"/>
      <c r="P59" s="107">
        <v>15</v>
      </c>
      <c r="Q59" s="107">
        <v>43.1</v>
      </c>
      <c r="R59" s="85">
        <v>16.600000000000001</v>
      </c>
      <c r="S59" s="93">
        <f t="shared" si="2"/>
        <v>2.6799999999999997</v>
      </c>
      <c r="T59" s="85">
        <v>0</v>
      </c>
      <c r="U59" s="85">
        <v>0.2</v>
      </c>
      <c r="V59" s="83">
        <v>19.28</v>
      </c>
      <c r="W59" s="85">
        <f t="shared" ref="W59:W98" si="10">V59+U59+T59</f>
        <v>19.48</v>
      </c>
      <c r="X59" s="85">
        <f t="shared" si="0"/>
        <v>-11.600000000000001</v>
      </c>
      <c r="Y59" s="85">
        <f t="shared" si="0"/>
        <v>18.059999999999999</v>
      </c>
      <c r="Z59" s="83">
        <f>K59-V59</f>
        <v>6.4599999999999973</v>
      </c>
      <c r="AA59" s="85">
        <f>(T59+U59)-(I59+J59)</f>
        <v>5.0000000000000017E-2</v>
      </c>
      <c r="AB59" s="94">
        <f>(G59-R59)/G59*100</f>
        <v>-232.00000000000003</v>
      </c>
      <c r="AC59" s="94">
        <f t="shared" si="3"/>
        <v>87.078109932497597</v>
      </c>
      <c r="AD59" s="94">
        <f>(K59-V59)/K59*100</f>
        <v>25.09712509712509</v>
      </c>
      <c r="AE59" s="94">
        <f>(L59-W59)/L59*100</f>
        <v>24.758594051757424</v>
      </c>
      <c r="AF59" s="128"/>
    </row>
    <row r="60" spans="2:32" ht="22.65" customHeight="1">
      <c r="B60" s="106">
        <v>43550</v>
      </c>
      <c r="C60" s="85">
        <v>3.8</v>
      </c>
      <c r="D60" s="85"/>
      <c r="E60" s="107"/>
      <c r="F60" s="107"/>
      <c r="G60" s="85"/>
      <c r="H60" s="92"/>
      <c r="I60" s="85"/>
      <c r="J60" s="85"/>
      <c r="K60" s="83"/>
      <c r="L60" s="85"/>
      <c r="M60" s="108"/>
      <c r="N60" s="85"/>
      <c r="O60" s="85"/>
      <c r="P60" s="107"/>
      <c r="Q60" s="107">
        <v>44.2</v>
      </c>
      <c r="R60" s="85">
        <v>16.2</v>
      </c>
      <c r="S60" s="93"/>
      <c r="T60" s="85"/>
      <c r="U60" s="85"/>
      <c r="V60" s="83"/>
      <c r="W60" s="85"/>
      <c r="X60" s="85"/>
      <c r="Y60" s="85"/>
      <c r="Z60" s="83"/>
      <c r="AA60" s="85"/>
      <c r="AB60" s="94"/>
      <c r="AC60" s="94"/>
      <c r="AD60" s="94"/>
      <c r="AE60" s="94"/>
      <c r="AF60" s="128"/>
    </row>
    <row r="61" spans="2:32" ht="22.65" customHeight="1">
      <c r="B61" s="106">
        <v>43551</v>
      </c>
      <c r="C61" s="85">
        <v>3.8</v>
      </c>
      <c r="D61" s="85"/>
      <c r="E61" s="107">
        <v>11</v>
      </c>
      <c r="F61" s="107">
        <v>626.4</v>
      </c>
      <c r="G61" s="85">
        <v>3</v>
      </c>
      <c r="H61" s="92">
        <f t="shared" si="1"/>
        <v>19.61</v>
      </c>
      <c r="I61" s="85">
        <v>0</v>
      </c>
      <c r="J61" s="85">
        <v>0</v>
      </c>
      <c r="K61" s="83">
        <v>22.61</v>
      </c>
      <c r="L61" s="85">
        <f t="shared" si="9"/>
        <v>22.61</v>
      </c>
      <c r="M61" s="108">
        <v>7.6</v>
      </c>
      <c r="N61" s="85">
        <v>0</v>
      </c>
      <c r="O61" s="85"/>
      <c r="P61" s="107">
        <v>17</v>
      </c>
      <c r="Q61" s="107">
        <v>39.4</v>
      </c>
      <c r="R61" s="85">
        <v>13</v>
      </c>
      <c r="S61" s="93">
        <f t="shared" si="2"/>
        <v>5.379999999999999</v>
      </c>
      <c r="T61" s="85">
        <v>0</v>
      </c>
      <c r="U61" s="85">
        <v>0</v>
      </c>
      <c r="V61" s="83">
        <v>18.38</v>
      </c>
      <c r="W61" s="85">
        <f t="shared" si="10"/>
        <v>18.38</v>
      </c>
      <c r="X61" s="85">
        <f t="shared" si="0"/>
        <v>-10</v>
      </c>
      <c r="Y61" s="85">
        <f t="shared" si="0"/>
        <v>14.23</v>
      </c>
      <c r="Z61" s="83">
        <f>K61-V61</f>
        <v>4.2300000000000004</v>
      </c>
      <c r="AA61" s="85">
        <f>(T61+U61)-(I61+J61)</f>
        <v>0</v>
      </c>
      <c r="AB61" s="94">
        <f>(G61-R61)/G61*100</f>
        <v>-333.33333333333337</v>
      </c>
      <c r="AC61" s="94">
        <f t="shared" si="3"/>
        <v>72.565017848036717</v>
      </c>
      <c r="AD61" s="94">
        <f>(K61-V61)/K61*100</f>
        <v>18.708536045997349</v>
      </c>
      <c r="AE61" s="94">
        <f>(L61-W61)/L61*100</f>
        <v>18.708536045997349</v>
      </c>
      <c r="AF61" s="128"/>
    </row>
    <row r="62" spans="2:32" ht="22.65" customHeight="1">
      <c r="B62" s="78">
        <v>43552</v>
      </c>
      <c r="C62" s="85">
        <v>3.8</v>
      </c>
      <c r="D62" s="85"/>
      <c r="E62" s="81"/>
      <c r="F62" s="81"/>
      <c r="G62" s="83"/>
      <c r="H62" s="92"/>
      <c r="I62" s="83"/>
      <c r="J62" s="83"/>
      <c r="K62" s="83"/>
      <c r="L62" s="85"/>
      <c r="M62" s="102"/>
      <c r="N62" s="83"/>
      <c r="O62" s="83"/>
      <c r="P62" s="81"/>
      <c r="Q62" s="81"/>
      <c r="R62" s="83">
        <v>13.2</v>
      </c>
      <c r="S62" s="93"/>
      <c r="T62" s="83"/>
      <c r="U62" s="83"/>
      <c r="V62" s="83"/>
      <c r="W62" s="85"/>
      <c r="X62" s="85"/>
      <c r="Y62" s="85"/>
      <c r="Z62" s="83"/>
      <c r="AA62" s="85"/>
      <c r="AB62" s="94"/>
      <c r="AC62" s="94"/>
      <c r="AD62" s="94"/>
      <c r="AE62" s="94"/>
      <c r="AF62" s="125"/>
    </row>
    <row r="63" spans="2:32" ht="22.65" customHeight="1">
      <c r="B63" s="78">
        <v>43553</v>
      </c>
      <c r="C63" s="85">
        <v>3.8</v>
      </c>
      <c r="D63" s="85"/>
      <c r="E63" s="81">
        <v>19</v>
      </c>
      <c r="F63" s="81">
        <v>603.29999999999995</v>
      </c>
      <c r="G63" s="83">
        <v>4.0999999999999996</v>
      </c>
      <c r="H63" s="92">
        <f t="shared" si="1"/>
        <v>21.64</v>
      </c>
      <c r="I63" s="83">
        <v>0</v>
      </c>
      <c r="J63" s="83">
        <v>0.21</v>
      </c>
      <c r="K63" s="83">
        <v>25.74</v>
      </c>
      <c r="L63" s="85">
        <f t="shared" si="9"/>
        <v>25.95</v>
      </c>
      <c r="M63" s="102">
        <v>7.5</v>
      </c>
      <c r="N63" s="83">
        <v>2.76</v>
      </c>
      <c r="O63" s="83"/>
      <c r="P63" s="81">
        <v>14</v>
      </c>
      <c r="Q63" s="81">
        <v>32.200000000000003</v>
      </c>
      <c r="R63" s="83">
        <v>12.8</v>
      </c>
      <c r="S63" s="93">
        <f t="shared" si="2"/>
        <v>4.59</v>
      </c>
      <c r="T63" s="83">
        <v>0</v>
      </c>
      <c r="U63" s="83">
        <v>0.94</v>
      </c>
      <c r="V63" s="83">
        <v>17.39</v>
      </c>
      <c r="W63" s="85">
        <f t="shared" si="10"/>
        <v>18.330000000000002</v>
      </c>
      <c r="X63" s="85">
        <f t="shared" si="0"/>
        <v>-8.7000000000000011</v>
      </c>
      <c r="Y63" s="85">
        <f t="shared" si="0"/>
        <v>17.05</v>
      </c>
      <c r="Z63" s="83">
        <f>K63-V63</f>
        <v>8.3499999999999979</v>
      </c>
      <c r="AA63" s="85">
        <f>(T63+U63)-(I63+J63)</f>
        <v>0.73</v>
      </c>
      <c r="AB63" s="94">
        <f>(G63-R63)/G63*100</f>
        <v>-212.19512195121956</v>
      </c>
      <c r="AC63" s="94">
        <f t="shared" si="3"/>
        <v>78.789279112754159</v>
      </c>
      <c r="AD63" s="94">
        <f>(K63-V63)/K63*100</f>
        <v>32.439782439782434</v>
      </c>
      <c r="AE63" s="94">
        <f>(L63-W63)/L63*100</f>
        <v>29.364161849710975</v>
      </c>
      <c r="AF63" s="125"/>
    </row>
    <row r="64" spans="2:32" ht="22.65" customHeight="1">
      <c r="B64" s="78">
        <v>43554</v>
      </c>
      <c r="C64" s="85">
        <v>3.8</v>
      </c>
      <c r="D64" s="85"/>
      <c r="E64" s="81"/>
      <c r="F64" s="81"/>
      <c r="G64" s="83"/>
      <c r="H64" s="92"/>
      <c r="I64" s="83"/>
      <c r="J64" s="83"/>
      <c r="K64" s="83"/>
      <c r="L64" s="85"/>
      <c r="M64" s="102"/>
      <c r="N64" s="83"/>
      <c r="O64" s="83"/>
      <c r="P64" s="81"/>
      <c r="Q64" s="81"/>
      <c r="R64" s="83"/>
      <c r="S64" s="93"/>
      <c r="T64" s="83"/>
      <c r="U64" s="83"/>
      <c r="V64" s="83"/>
      <c r="W64" s="85"/>
      <c r="X64" s="85"/>
      <c r="Y64" s="85"/>
      <c r="Z64" s="83"/>
      <c r="AA64" s="85"/>
      <c r="AB64" s="94"/>
      <c r="AC64" s="94"/>
      <c r="AD64" s="94"/>
      <c r="AE64" s="94"/>
      <c r="AF64" s="125"/>
    </row>
    <row r="65" spans="2:32" ht="22.65" customHeight="1">
      <c r="B65" s="78">
        <v>43555</v>
      </c>
      <c r="C65" s="85">
        <v>3.8</v>
      </c>
      <c r="D65" s="85"/>
      <c r="E65" s="81"/>
      <c r="F65" s="81"/>
      <c r="G65" s="83"/>
      <c r="H65" s="92"/>
      <c r="I65" s="83"/>
      <c r="J65" s="83"/>
      <c r="K65" s="83"/>
      <c r="L65" s="85"/>
      <c r="M65" s="102"/>
      <c r="N65" s="83"/>
      <c r="O65" s="83"/>
      <c r="P65" s="81"/>
      <c r="Q65" s="81"/>
      <c r="R65" s="83"/>
      <c r="S65" s="93"/>
      <c r="T65" s="83"/>
      <c r="U65" s="83"/>
      <c r="V65" s="83"/>
      <c r="W65" s="85"/>
      <c r="X65" s="85"/>
      <c r="Y65" s="85"/>
      <c r="Z65" s="83"/>
      <c r="AA65" s="85"/>
      <c r="AB65" s="94"/>
      <c r="AC65" s="94"/>
      <c r="AD65" s="94"/>
      <c r="AE65" s="94"/>
      <c r="AF65" s="125"/>
    </row>
    <row r="66" spans="2:32" ht="22.65" customHeight="1">
      <c r="B66" s="78">
        <v>43556</v>
      </c>
      <c r="C66" s="85">
        <v>3.8</v>
      </c>
      <c r="D66" s="85"/>
      <c r="E66" s="81">
        <v>14</v>
      </c>
      <c r="F66" s="81">
        <v>606</v>
      </c>
      <c r="G66" s="83">
        <v>4.5</v>
      </c>
      <c r="H66" s="92">
        <f t="shared" si="1"/>
        <v>15.899999999999999</v>
      </c>
      <c r="I66" s="83">
        <v>0</v>
      </c>
      <c r="J66" s="83">
        <v>0.2</v>
      </c>
      <c r="K66" s="83">
        <v>20.399999999999999</v>
      </c>
      <c r="L66" s="85">
        <f t="shared" si="9"/>
        <v>20.599999999999998</v>
      </c>
      <c r="M66" s="109">
        <v>7.9</v>
      </c>
      <c r="N66" s="83">
        <v>1.5</v>
      </c>
      <c r="O66" s="83"/>
      <c r="P66" s="110">
        <v>54</v>
      </c>
      <c r="Q66" s="110">
        <v>46</v>
      </c>
      <c r="R66" s="111">
        <v>22</v>
      </c>
      <c r="S66" s="93">
        <f t="shared" si="2"/>
        <v>2</v>
      </c>
      <c r="T66" s="83">
        <v>0.1</v>
      </c>
      <c r="U66" s="83">
        <v>0.6</v>
      </c>
      <c r="V66" s="111">
        <v>24</v>
      </c>
      <c r="W66" s="85">
        <f t="shared" si="10"/>
        <v>24.700000000000003</v>
      </c>
      <c r="X66" s="85">
        <f t="shared" si="0"/>
        <v>-17.5</v>
      </c>
      <c r="Y66" s="85">
        <f t="shared" si="0"/>
        <v>13.899999999999999</v>
      </c>
      <c r="Z66" s="83">
        <f>K66-V66</f>
        <v>-3.6000000000000014</v>
      </c>
      <c r="AA66" s="85">
        <f>(T66+U66)-(I66+J66)</f>
        <v>0.49999999999999994</v>
      </c>
      <c r="AB66" s="94">
        <f>(G66-R66)/G66*100</f>
        <v>-388.88888888888886</v>
      </c>
      <c r="AC66" s="94">
        <f t="shared" si="3"/>
        <v>87.421383647798748</v>
      </c>
      <c r="AD66" s="94">
        <f>(K66-V66)/K66*100</f>
        <v>-17.64705882352942</v>
      </c>
      <c r="AE66" s="94">
        <f>(L66-W66)/L66*100</f>
        <v>-19.902912621359249</v>
      </c>
      <c r="AF66" s="64" t="s">
        <v>27</v>
      </c>
    </row>
    <row r="67" spans="2:32" ht="22.2" customHeight="1">
      <c r="B67" s="78">
        <v>43557</v>
      </c>
      <c r="C67" s="85">
        <v>3.8</v>
      </c>
      <c r="D67" s="85"/>
      <c r="E67" s="103"/>
      <c r="F67" s="103"/>
      <c r="G67" s="103"/>
      <c r="H67" s="92"/>
      <c r="I67" s="103"/>
      <c r="J67" s="103"/>
      <c r="K67" s="103"/>
      <c r="L67" s="85"/>
      <c r="M67" s="103"/>
      <c r="N67" s="103"/>
      <c r="O67" s="103"/>
      <c r="P67" s="103"/>
      <c r="Q67" s="81">
        <v>43.1</v>
      </c>
      <c r="R67" s="102">
        <v>18.899999999999999</v>
      </c>
      <c r="S67" s="93"/>
      <c r="T67" s="103"/>
      <c r="U67" s="103"/>
      <c r="V67" s="103"/>
      <c r="W67" s="85"/>
      <c r="X67" s="85"/>
      <c r="Y67" s="85"/>
      <c r="Z67" s="83"/>
      <c r="AA67" s="85"/>
      <c r="AB67" s="94"/>
      <c r="AC67" s="94"/>
      <c r="AD67" s="94"/>
      <c r="AE67" s="94"/>
      <c r="AF67" s="129"/>
    </row>
    <row r="68" spans="2:32" ht="22.2" customHeight="1">
      <c r="B68" s="78">
        <v>43558</v>
      </c>
      <c r="C68" s="85">
        <v>3.8</v>
      </c>
      <c r="D68" s="85"/>
      <c r="E68" s="103">
        <v>8</v>
      </c>
      <c r="F68" s="103">
        <v>602</v>
      </c>
      <c r="G68" s="103">
        <v>4.7</v>
      </c>
      <c r="H68" s="92">
        <f t="shared" si="1"/>
        <v>16.150000000000002</v>
      </c>
      <c r="I68" s="83">
        <v>0</v>
      </c>
      <c r="J68" s="83">
        <v>0.08</v>
      </c>
      <c r="K68" s="83">
        <v>20.85</v>
      </c>
      <c r="L68" s="85">
        <f t="shared" si="9"/>
        <v>20.93</v>
      </c>
      <c r="M68" s="103">
        <v>7.6</v>
      </c>
      <c r="N68" s="83">
        <v>3.47</v>
      </c>
      <c r="O68" s="83"/>
      <c r="P68" s="103">
        <v>27</v>
      </c>
      <c r="Q68" s="81">
        <v>44.7</v>
      </c>
      <c r="R68" s="102">
        <v>18</v>
      </c>
      <c r="S68" s="93">
        <f t="shared" si="2"/>
        <v>3.2600000000000016</v>
      </c>
      <c r="T68" s="83">
        <v>0</v>
      </c>
      <c r="U68" s="83">
        <v>0.16700000000000001</v>
      </c>
      <c r="V68" s="102">
        <v>21.26</v>
      </c>
      <c r="W68" s="85">
        <f t="shared" si="10"/>
        <v>21.427000000000003</v>
      </c>
      <c r="X68" s="85">
        <f t="shared" si="0"/>
        <v>-13.3</v>
      </c>
      <c r="Y68" s="85">
        <f t="shared" si="0"/>
        <v>12.89</v>
      </c>
      <c r="Z68" s="83">
        <f>K68-V68</f>
        <v>-0.41000000000000014</v>
      </c>
      <c r="AA68" s="85">
        <f>(T68+U68)-(I68+J68)</f>
        <v>8.7000000000000008E-2</v>
      </c>
      <c r="AB68" s="94">
        <f>(G68-R68)/G68*100</f>
        <v>-282.97872340425533</v>
      </c>
      <c r="AC68" s="94">
        <f t="shared" si="3"/>
        <v>79.814241486068099</v>
      </c>
      <c r="AD68" s="94">
        <f>(K68-V68)/K68*100</f>
        <v>-1.9664268585131901</v>
      </c>
      <c r="AE68" s="94">
        <f>(L68-W68)/L68*100</f>
        <v>-2.3745819397993477</v>
      </c>
      <c r="AF68" s="129"/>
    </row>
    <row r="69" spans="2:32" ht="22.65" customHeight="1">
      <c r="B69" s="78">
        <v>43559</v>
      </c>
      <c r="C69" s="85">
        <v>3.8</v>
      </c>
      <c r="D69" s="85"/>
      <c r="E69" s="103"/>
      <c r="F69" s="103"/>
      <c r="G69" s="103"/>
      <c r="H69" s="92"/>
      <c r="I69" s="103"/>
      <c r="J69" s="103"/>
      <c r="K69" s="83"/>
      <c r="L69" s="85"/>
      <c r="M69" s="103"/>
      <c r="N69" s="103"/>
      <c r="O69" s="103"/>
      <c r="P69" s="103"/>
      <c r="Q69" s="81">
        <v>43.7</v>
      </c>
      <c r="R69" s="102">
        <v>16.2</v>
      </c>
      <c r="S69" s="93"/>
      <c r="T69" s="103"/>
      <c r="U69" s="103"/>
      <c r="V69" s="102"/>
      <c r="W69" s="85"/>
      <c r="X69" s="85"/>
      <c r="Y69" s="85"/>
      <c r="Z69" s="83"/>
      <c r="AA69" s="85"/>
      <c r="AB69" s="94"/>
      <c r="AC69" s="94"/>
      <c r="AD69" s="94"/>
      <c r="AE69" s="94"/>
      <c r="AF69" s="129"/>
    </row>
    <row r="70" spans="2:32" ht="22.65" customHeight="1">
      <c r="B70" s="78">
        <v>43560</v>
      </c>
      <c r="C70" s="85">
        <v>3.8</v>
      </c>
      <c r="D70" s="85"/>
      <c r="E70" s="103">
        <v>15</v>
      </c>
      <c r="F70" s="80">
        <v>572.79999999999995</v>
      </c>
      <c r="G70" s="103">
        <v>5.0999999999999996</v>
      </c>
      <c r="H70" s="92">
        <f t="shared" si="1"/>
        <v>19.670000000000002</v>
      </c>
      <c r="I70" s="83">
        <v>0</v>
      </c>
      <c r="J70" s="83">
        <v>0.16</v>
      </c>
      <c r="K70" s="83">
        <v>24.77</v>
      </c>
      <c r="L70" s="85">
        <f>K70+J70+I70</f>
        <v>24.93</v>
      </c>
      <c r="M70" s="103">
        <v>7.6</v>
      </c>
      <c r="N70" s="83">
        <v>1.1100000000000001</v>
      </c>
      <c r="O70" s="83"/>
      <c r="P70" s="103">
        <v>33</v>
      </c>
      <c r="Q70" s="81">
        <v>45.4</v>
      </c>
      <c r="R70" s="102">
        <v>14.7</v>
      </c>
      <c r="S70" s="93">
        <f t="shared" si="2"/>
        <v>4.9700000000000024</v>
      </c>
      <c r="T70" s="83">
        <v>0</v>
      </c>
      <c r="U70" s="83">
        <v>0.22</v>
      </c>
      <c r="V70" s="102">
        <v>19.670000000000002</v>
      </c>
      <c r="W70" s="85">
        <f t="shared" si="10"/>
        <v>19.89</v>
      </c>
      <c r="X70" s="85">
        <f t="shared" ref="X70:Y96" si="11">G70-R70</f>
        <v>-9.6</v>
      </c>
      <c r="Y70" s="85">
        <f t="shared" si="11"/>
        <v>14.7</v>
      </c>
      <c r="Z70" s="83">
        <f>K70-V70</f>
        <v>5.0999999999999979</v>
      </c>
      <c r="AA70" s="85">
        <f>(T70+U70)-(I70+J70)</f>
        <v>0.06</v>
      </c>
      <c r="AB70" s="94">
        <f>(G70-R70)/G70*100</f>
        <v>-188.23529411764704</v>
      </c>
      <c r="AC70" s="94">
        <f t="shared" si="3"/>
        <v>74.733096085409244</v>
      </c>
      <c r="AD70" s="94">
        <f>(K70-V70)/K70*100</f>
        <v>20.589422688736366</v>
      </c>
      <c r="AE70" s="94">
        <f>(L70-W70)/L70*100</f>
        <v>20.216606498194942</v>
      </c>
      <c r="AF70" s="129"/>
    </row>
    <row r="71" spans="2:32" ht="22.65" customHeight="1">
      <c r="B71" s="78">
        <v>43561</v>
      </c>
      <c r="C71" s="85">
        <v>3.8</v>
      </c>
      <c r="D71" s="85"/>
      <c r="E71" s="103"/>
      <c r="F71" s="80"/>
      <c r="G71" s="103"/>
      <c r="H71" s="92"/>
      <c r="I71" s="112"/>
      <c r="J71" s="112"/>
      <c r="K71" s="83"/>
      <c r="L71" s="85"/>
      <c r="M71" s="103"/>
      <c r="N71" s="83"/>
      <c r="O71" s="83"/>
      <c r="P71" s="103"/>
      <c r="Q71" s="81"/>
      <c r="R71" s="102"/>
      <c r="S71" s="93"/>
      <c r="T71" s="83"/>
      <c r="U71" s="83"/>
      <c r="V71" s="102"/>
      <c r="W71" s="85"/>
      <c r="X71" s="85"/>
      <c r="Y71" s="85"/>
      <c r="Z71" s="83"/>
      <c r="AA71" s="85"/>
      <c r="AB71" s="94"/>
      <c r="AC71" s="94"/>
      <c r="AD71" s="94"/>
      <c r="AE71" s="94"/>
      <c r="AF71" s="129"/>
    </row>
    <row r="72" spans="2:32" ht="22.65" customHeight="1">
      <c r="B72" s="78">
        <v>43562</v>
      </c>
      <c r="C72" s="85">
        <v>3.8</v>
      </c>
      <c r="D72" s="85"/>
      <c r="E72" s="103"/>
      <c r="F72" s="80"/>
      <c r="G72" s="103"/>
      <c r="H72" s="92"/>
      <c r="I72" s="83"/>
      <c r="J72" s="83"/>
      <c r="K72" s="83"/>
      <c r="L72" s="85"/>
      <c r="M72" s="103"/>
      <c r="N72" s="83"/>
      <c r="O72" s="83"/>
      <c r="P72" s="103"/>
      <c r="Q72" s="81"/>
      <c r="R72" s="102"/>
      <c r="S72" s="93"/>
      <c r="T72" s="83"/>
      <c r="U72" s="83"/>
      <c r="V72" s="102"/>
      <c r="W72" s="85"/>
      <c r="X72" s="85"/>
      <c r="Y72" s="85"/>
      <c r="Z72" s="83"/>
      <c r="AA72" s="85"/>
      <c r="AB72" s="94"/>
      <c r="AC72" s="94"/>
      <c r="AD72" s="94"/>
      <c r="AE72" s="94"/>
      <c r="AF72" s="129"/>
    </row>
    <row r="73" spans="2:32" ht="22.2" customHeight="1">
      <c r="B73" s="78">
        <v>43563</v>
      </c>
      <c r="C73" s="85">
        <v>3.8</v>
      </c>
      <c r="D73" s="94">
        <v>31.87</v>
      </c>
      <c r="E73" s="103">
        <v>10</v>
      </c>
      <c r="F73" s="80">
        <v>561.79999999999995</v>
      </c>
      <c r="G73" s="103">
        <v>4.5</v>
      </c>
      <c r="H73" s="92">
        <f t="shared" si="1"/>
        <v>18.45</v>
      </c>
      <c r="I73" s="83">
        <v>0</v>
      </c>
      <c r="J73" s="83">
        <v>0.06</v>
      </c>
      <c r="K73" s="83">
        <v>22.95</v>
      </c>
      <c r="L73" s="85">
        <f t="shared" ref="L73:L98" si="12">K73+J73+I73</f>
        <v>23.009999999999998</v>
      </c>
      <c r="M73" s="103">
        <v>7.5</v>
      </c>
      <c r="N73" s="83">
        <v>0.46</v>
      </c>
      <c r="O73" s="80">
        <v>80.55</v>
      </c>
      <c r="P73" s="103">
        <v>11</v>
      </c>
      <c r="Q73" s="81">
        <v>38.6</v>
      </c>
      <c r="R73" s="102">
        <v>15.7</v>
      </c>
      <c r="S73" s="93">
        <f t="shared" si="2"/>
        <v>3.41</v>
      </c>
      <c r="T73" s="83">
        <v>0</v>
      </c>
      <c r="U73" s="83">
        <v>0.12</v>
      </c>
      <c r="V73" s="102">
        <v>19.11</v>
      </c>
      <c r="W73" s="85">
        <f t="shared" si="10"/>
        <v>19.23</v>
      </c>
      <c r="X73" s="85">
        <f t="shared" si="11"/>
        <v>-11.2</v>
      </c>
      <c r="Y73" s="85">
        <f t="shared" si="11"/>
        <v>15.04</v>
      </c>
      <c r="Z73" s="83">
        <f>K73-V73</f>
        <v>3.84</v>
      </c>
      <c r="AA73" s="85">
        <f>(T73+U73)-(I73+J73)</f>
        <v>0.06</v>
      </c>
      <c r="AB73" s="94">
        <f>(G73-R73)/G73*100</f>
        <v>-248.88888888888889</v>
      </c>
      <c r="AC73" s="94">
        <f t="shared" si="3"/>
        <v>81.517615176151764</v>
      </c>
      <c r="AD73" s="94">
        <f>(K73-V73)/K73*100</f>
        <v>16.732026143790847</v>
      </c>
      <c r="AE73" s="94">
        <f>(L73-W73)/L73*100</f>
        <v>16.427640156453709</v>
      </c>
      <c r="AF73" s="129"/>
    </row>
    <row r="74" spans="2:32" ht="22.65" customHeight="1">
      <c r="B74" s="78">
        <v>43564</v>
      </c>
      <c r="C74" s="85">
        <v>3.8</v>
      </c>
      <c r="D74" s="94"/>
      <c r="E74" s="103"/>
      <c r="F74" s="80"/>
      <c r="G74" s="103"/>
      <c r="H74" s="92"/>
      <c r="I74" s="83"/>
      <c r="J74" s="83"/>
      <c r="K74" s="83"/>
      <c r="L74" s="85"/>
      <c r="M74" s="103"/>
      <c r="N74" s="83"/>
      <c r="O74" s="80"/>
      <c r="P74" s="103"/>
      <c r="Q74" s="81"/>
      <c r="R74" s="102">
        <v>15.2</v>
      </c>
      <c r="S74" s="93"/>
      <c r="T74" s="83"/>
      <c r="U74" s="83"/>
      <c r="V74" s="102"/>
      <c r="W74" s="85"/>
      <c r="X74" s="85"/>
      <c r="Y74" s="85"/>
      <c r="Z74" s="83"/>
      <c r="AA74" s="85"/>
      <c r="AB74" s="94"/>
      <c r="AC74" s="94"/>
      <c r="AD74" s="94"/>
      <c r="AE74" s="94"/>
      <c r="AF74" s="129"/>
    </row>
    <row r="75" spans="2:32" ht="22.65" customHeight="1">
      <c r="B75" s="78">
        <v>43565</v>
      </c>
      <c r="C75" s="85">
        <v>3.8</v>
      </c>
      <c r="D75" s="94">
        <v>35.770000000000003</v>
      </c>
      <c r="E75" s="103">
        <v>14</v>
      </c>
      <c r="F75" s="80">
        <v>557.9</v>
      </c>
      <c r="G75" s="103">
        <v>3.5</v>
      </c>
      <c r="H75" s="92">
        <f t="shared" si="1"/>
        <v>18.78</v>
      </c>
      <c r="I75" s="83">
        <v>0</v>
      </c>
      <c r="J75" s="83">
        <v>0</v>
      </c>
      <c r="K75" s="83">
        <v>22.28</v>
      </c>
      <c r="L75" s="85">
        <f t="shared" si="12"/>
        <v>22.28</v>
      </c>
      <c r="M75" s="103">
        <v>7.4</v>
      </c>
      <c r="N75" s="83">
        <v>0</v>
      </c>
      <c r="O75" s="80">
        <v>113.47</v>
      </c>
      <c r="P75" s="103">
        <v>19</v>
      </c>
      <c r="Q75" s="81">
        <v>50.3</v>
      </c>
      <c r="R75" s="102">
        <v>19</v>
      </c>
      <c r="S75" s="93">
        <f t="shared" si="2"/>
        <v>2.6900000000000013</v>
      </c>
      <c r="T75" s="83">
        <v>0</v>
      </c>
      <c r="U75" s="83">
        <v>0.09</v>
      </c>
      <c r="V75" s="102">
        <v>21.69</v>
      </c>
      <c r="W75" s="85">
        <f t="shared" si="10"/>
        <v>21.78</v>
      </c>
      <c r="X75" s="85">
        <f t="shared" si="11"/>
        <v>-15.5</v>
      </c>
      <c r="Y75" s="85">
        <f t="shared" si="11"/>
        <v>16.09</v>
      </c>
      <c r="Z75" s="83">
        <f>K75-V75</f>
        <v>0.58999999999999986</v>
      </c>
      <c r="AA75" s="85">
        <f>(T75+U75)-(I75+J75)</f>
        <v>0.09</v>
      </c>
      <c r="AB75" s="94">
        <f>(G75-R75)/G75*100</f>
        <v>-442.85714285714289</v>
      </c>
      <c r="AC75" s="94">
        <f t="shared" si="3"/>
        <v>85.676251331203403</v>
      </c>
      <c r="AD75" s="94">
        <f>(K75-V75)/K75*100</f>
        <v>2.648114901256732</v>
      </c>
      <c r="AE75" s="94">
        <f>(L75-W75)/L75*100</f>
        <v>2.2441651705565531</v>
      </c>
      <c r="AF75" s="129"/>
    </row>
    <row r="76" spans="2:32" ht="22.65" customHeight="1">
      <c r="B76" s="78">
        <v>43566</v>
      </c>
      <c r="C76" s="85">
        <v>3.8</v>
      </c>
      <c r="D76" s="94"/>
      <c r="E76" s="103"/>
      <c r="F76" s="80"/>
      <c r="G76" s="103"/>
      <c r="H76" s="92"/>
      <c r="I76" s="83"/>
      <c r="J76" s="83"/>
      <c r="L76" s="85"/>
      <c r="M76" s="103"/>
      <c r="N76" s="83"/>
      <c r="O76" s="80"/>
      <c r="P76" s="103"/>
      <c r="Q76" s="81">
        <v>41.5</v>
      </c>
      <c r="R76" s="102">
        <v>19.3</v>
      </c>
      <c r="S76" s="93"/>
      <c r="T76" s="83"/>
      <c r="U76" s="83"/>
      <c r="V76" s="102"/>
      <c r="W76" s="85"/>
      <c r="X76" s="85"/>
      <c r="Y76" s="85"/>
      <c r="Z76" s="83"/>
      <c r="AA76" s="85"/>
      <c r="AB76" s="94"/>
      <c r="AC76" s="94"/>
      <c r="AD76" s="94"/>
      <c r="AE76" s="94"/>
      <c r="AF76" s="129"/>
    </row>
    <row r="77" spans="2:32" ht="22.65" customHeight="1">
      <c r="B77" s="78">
        <v>43567</v>
      </c>
      <c r="C77" s="85">
        <v>3.8</v>
      </c>
      <c r="D77" s="94">
        <v>68.75</v>
      </c>
      <c r="E77" s="103">
        <v>10</v>
      </c>
      <c r="F77" s="80">
        <v>562.9</v>
      </c>
      <c r="G77" s="83">
        <v>14</v>
      </c>
      <c r="H77" s="92">
        <f t="shared" si="1"/>
        <v>16.47</v>
      </c>
      <c r="I77" s="83">
        <v>7.0000000000000007E-2</v>
      </c>
      <c r="J77" s="83">
        <v>0.51</v>
      </c>
      <c r="K77" s="83">
        <v>30.47</v>
      </c>
      <c r="L77" s="85">
        <f t="shared" si="12"/>
        <v>31.05</v>
      </c>
      <c r="M77" s="103">
        <v>7.3</v>
      </c>
      <c r="N77" s="83">
        <v>1.48</v>
      </c>
      <c r="O77" s="80">
        <v>113.92</v>
      </c>
      <c r="P77" s="103">
        <v>30</v>
      </c>
      <c r="Q77" s="81">
        <v>50.6</v>
      </c>
      <c r="R77" s="102">
        <v>28.9</v>
      </c>
      <c r="S77" s="93">
        <f t="shared" si="2"/>
        <v>1.5700000000000003</v>
      </c>
      <c r="T77" s="83">
        <v>0</v>
      </c>
      <c r="U77" s="83">
        <v>0</v>
      </c>
      <c r="V77" s="102">
        <v>30.47</v>
      </c>
      <c r="W77" s="85">
        <f t="shared" si="10"/>
        <v>30.47</v>
      </c>
      <c r="X77" s="85">
        <f t="shared" si="11"/>
        <v>-14.899999999999999</v>
      </c>
      <c r="Y77" s="85">
        <f t="shared" si="11"/>
        <v>14.899999999999999</v>
      </c>
      <c r="Z77" s="83">
        <f>K77-V77</f>
        <v>0</v>
      </c>
      <c r="AA77" s="85">
        <f>(T77+U77)-(I77+J77)</f>
        <v>-0.58000000000000007</v>
      </c>
      <c r="AB77" s="94">
        <f>(G77-R77)/G77*100</f>
        <v>-106.42857142857143</v>
      </c>
      <c r="AC77" s="94">
        <f t="shared" si="3"/>
        <v>90.467516697024891</v>
      </c>
      <c r="AD77" s="94">
        <f>(K77-V77)/K77*100</f>
        <v>0</v>
      </c>
      <c r="AE77" s="94">
        <f>(L77-W77)/L77*100</f>
        <v>1.8679549114331784</v>
      </c>
      <c r="AF77" s="129"/>
    </row>
    <row r="78" spans="2:32" ht="22.65" customHeight="1">
      <c r="B78" s="78">
        <v>43568</v>
      </c>
      <c r="C78" s="85">
        <v>3.8</v>
      </c>
      <c r="D78" s="85"/>
      <c r="E78" s="103"/>
      <c r="F78" s="80"/>
      <c r="G78" s="83"/>
      <c r="H78" s="92"/>
      <c r="I78" s="83"/>
      <c r="J78" s="83"/>
      <c r="K78" s="83"/>
      <c r="L78" s="85"/>
      <c r="M78" s="103"/>
      <c r="N78" s="83"/>
      <c r="O78" s="83"/>
      <c r="P78" s="103"/>
      <c r="Q78" s="81"/>
      <c r="R78" s="102"/>
      <c r="S78" s="93"/>
      <c r="T78" s="83"/>
      <c r="U78" s="83"/>
      <c r="V78" s="102"/>
      <c r="W78" s="85"/>
      <c r="X78" s="85"/>
      <c r="Y78" s="85"/>
      <c r="Z78" s="83"/>
      <c r="AA78" s="85"/>
      <c r="AB78" s="94"/>
      <c r="AC78" s="94"/>
      <c r="AD78" s="94"/>
      <c r="AE78" s="94"/>
      <c r="AF78" s="129"/>
    </row>
    <row r="79" spans="2:32" ht="22.65" customHeight="1">
      <c r="B79" s="78">
        <v>43569</v>
      </c>
      <c r="C79" s="85">
        <v>3.8</v>
      </c>
      <c r="D79" s="85"/>
      <c r="E79" s="103"/>
      <c r="F79" s="80"/>
      <c r="G79" s="83"/>
      <c r="H79" s="92"/>
      <c r="I79" s="83"/>
      <c r="J79" s="83"/>
      <c r="K79" s="83"/>
      <c r="L79" s="85"/>
      <c r="M79" s="103"/>
      <c r="N79" s="83"/>
      <c r="O79" s="83"/>
      <c r="P79" s="103"/>
      <c r="Q79" s="81"/>
      <c r="R79" s="102"/>
      <c r="S79" s="93"/>
      <c r="T79" s="83"/>
      <c r="U79" s="83"/>
      <c r="V79" s="102"/>
      <c r="W79" s="85"/>
      <c r="X79" s="85"/>
      <c r="Y79" s="85"/>
      <c r="Z79" s="83"/>
      <c r="AA79" s="85"/>
      <c r="AB79" s="94"/>
      <c r="AC79" s="94"/>
      <c r="AD79" s="94"/>
      <c r="AE79" s="94"/>
      <c r="AF79" s="129"/>
    </row>
    <row r="80" spans="2:32" ht="22.65" customHeight="1">
      <c r="B80" s="113">
        <v>43570</v>
      </c>
      <c r="C80" s="85">
        <v>5.0999999999999996</v>
      </c>
      <c r="D80" s="85"/>
      <c r="E80" s="103">
        <v>6</v>
      </c>
      <c r="F80" s="80">
        <v>426.7</v>
      </c>
      <c r="G80" s="83">
        <v>3.5</v>
      </c>
      <c r="H80" s="92">
        <f t="shared" si="1"/>
        <v>17.760000000000002</v>
      </c>
      <c r="I80" s="83">
        <v>0</v>
      </c>
      <c r="J80" s="83">
        <v>0.09</v>
      </c>
      <c r="K80" s="83">
        <v>21.26</v>
      </c>
      <c r="L80" s="85">
        <f t="shared" si="12"/>
        <v>21.35</v>
      </c>
      <c r="M80" s="103">
        <v>7.3</v>
      </c>
      <c r="N80" s="83">
        <v>0</v>
      </c>
      <c r="O80" s="83"/>
      <c r="P80" s="103">
        <v>8</v>
      </c>
      <c r="Q80" s="81">
        <v>39.299999999999997</v>
      </c>
      <c r="R80" s="102">
        <v>16.2</v>
      </c>
      <c r="S80" s="93">
        <f t="shared" si="2"/>
        <v>2.0700000000000003</v>
      </c>
      <c r="T80" s="83">
        <v>0</v>
      </c>
      <c r="U80" s="83">
        <v>0.1</v>
      </c>
      <c r="V80" s="102">
        <v>18.27</v>
      </c>
      <c r="W80" s="85">
        <f t="shared" si="10"/>
        <v>18.37</v>
      </c>
      <c r="X80" s="85">
        <f t="shared" si="11"/>
        <v>-12.7</v>
      </c>
      <c r="Y80" s="85">
        <f t="shared" si="11"/>
        <v>15.690000000000001</v>
      </c>
      <c r="Z80" s="83">
        <f t="shared" ref="Z80" si="13">K80-V80</f>
        <v>2.990000000000002</v>
      </c>
      <c r="AA80" s="85">
        <f t="shared" ref="AA80" si="14">(T80+U80)-(I80+J80)</f>
        <v>1.0000000000000009E-2</v>
      </c>
      <c r="AB80" s="94">
        <f t="shared" ref="AB80" si="15">(G80-R80)/G80*100</f>
        <v>-362.85714285714283</v>
      </c>
      <c r="AC80" s="94">
        <f t="shared" si="3"/>
        <v>88.344594594594597</v>
      </c>
      <c r="AD80" s="94">
        <f>(K80-V80)/K80*100</f>
        <v>14.063969896519293</v>
      </c>
      <c r="AE80" s="94">
        <f>(L80-W80)/L80*100</f>
        <v>13.957845433255271</v>
      </c>
      <c r="AF80" s="65" t="s">
        <v>31</v>
      </c>
    </row>
    <row r="81" spans="2:32" ht="22.65" customHeight="1">
      <c r="B81" s="78">
        <v>43571</v>
      </c>
      <c r="C81" s="85">
        <v>5.0999999999999996</v>
      </c>
      <c r="D81" s="103"/>
      <c r="E81" s="103"/>
      <c r="F81" s="80"/>
      <c r="G81" s="83"/>
      <c r="H81" s="92"/>
      <c r="I81" s="83"/>
      <c r="J81" s="83"/>
      <c r="K81" s="83"/>
      <c r="L81" s="85"/>
      <c r="M81" s="103"/>
      <c r="N81" s="83"/>
      <c r="O81" s="83"/>
      <c r="P81" s="103"/>
      <c r="Q81" s="81">
        <v>34</v>
      </c>
      <c r="R81" s="102">
        <v>17.100000000000001</v>
      </c>
      <c r="S81" s="93"/>
      <c r="T81" s="83"/>
      <c r="U81" s="83"/>
      <c r="V81" s="102"/>
      <c r="W81" s="85"/>
      <c r="X81" s="85"/>
      <c r="Y81" s="85"/>
      <c r="Z81" s="83"/>
      <c r="AA81" s="85"/>
      <c r="AB81" s="94"/>
      <c r="AC81" s="94"/>
      <c r="AD81" s="94"/>
      <c r="AE81" s="94"/>
      <c r="AF81" s="129"/>
    </row>
    <row r="82" spans="2:32" ht="22.65" customHeight="1">
      <c r="B82" s="78">
        <v>43572</v>
      </c>
      <c r="C82" s="85">
        <v>5.0999999999999996</v>
      </c>
      <c r="D82" s="103"/>
      <c r="E82" s="103"/>
      <c r="F82" s="80"/>
      <c r="G82" s="83"/>
      <c r="H82" s="92"/>
      <c r="I82" s="83"/>
      <c r="J82" s="83"/>
      <c r="K82" s="83"/>
      <c r="L82" s="85"/>
      <c r="M82" s="103">
        <v>7.6</v>
      </c>
      <c r="N82" s="83">
        <v>0</v>
      </c>
      <c r="O82" s="83"/>
      <c r="P82" s="103">
        <v>40</v>
      </c>
      <c r="Q82" s="81">
        <v>40.700000000000003</v>
      </c>
      <c r="R82" s="102">
        <v>17.7</v>
      </c>
      <c r="S82" s="93"/>
      <c r="T82" s="83">
        <v>0</v>
      </c>
      <c r="U82" s="83">
        <v>0.18</v>
      </c>
      <c r="V82" s="102"/>
      <c r="W82" s="85"/>
      <c r="X82" s="85"/>
      <c r="Y82" s="85"/>
      <c r="Z82" s="83"/>
      <c r="AA82" s="85"/>
      <c r="AB82" s="94"/>
      <c r="AC82" s="94"/>
      <c r="AD82" s="94"/>
      <c r="AE82" s="94"/>
      <c r="AF82" s="129"/>
    </row>
    <row r="83" spans="2:32" ht="22.65" customHeight="1">
      <c r="B83" s="78">
        <v>43573</v>
      </c>
      <c r="C83" s="85">
        <v>5.0999999999999996</v>
      </c>
      <c r="D83" s="103"/>
      <c r="E83" s="103"/>
      <c r="F83" s="80"/>
      <c r="G83" s="83"/>
      <c r="H83" s="92"/>
      <c r="I83" s="83"/>
      <c r="J83" s="83"/>
      <c r="K83" s="83"/>
      <c r="L83" s="85"/>
      <c r="M83" s="103"/>
      <c r="N83" s="83"/>
      <c r="O83" s="83"/>
      <c r="P83" s="103"/>
      <c r="Q83" s="81">
        <v>39.5</v>
      </c>
      <c r="R83" s="102">
        <v>18.7</v>
      </c>
      <c r="S83" s="93"/>
      <c r="T83" s="83"/>
      <c r="U83" s="83"/>
      <c r="V83" s="102"/>
      <c r="W83" s="85"/>
      <c r="X83" s="85"/>
      <c r="Y83" s="85"/>
      <c r="Z83" s="83"/>
      <c r="AA83" s="85"/>
      <c r="AB83" s="94"/>
      <c r="AC83" s="94"/>
      <c r="AD83" s="94"/>
      <c r="AE83" s="94"/>
      <c r="AF83" s="129"/>
    </row>
    <row r="84" spans="2:32" ht="22.65" customHeight="1">
      <c r="B84" s="78">
        <v>43574</v>
      </c>
      <c r="C84" s="85">
        <v>5.0999999999999996</v>
      </c>
      <c r="D84" s="114">
        <v>43.2</v>
      </c>
      <c r="E84" s="103">
        <v>6</v>
      </c>
      <c r="F84" s="80">
        <v>466.2</v>
      </c>
      <c r="G84" s="83">
        <v>6.9</v>
      </c>
      <c r="H84" s="92">
        <f t="shared" si="1"/>
        <v>18.899999999999999</v>
      </c>
      <c r="I84" s="83">
        <v>0</v>
      </c>
      <c r="J84" s="83">
        <v>0.05</v>
      </c>
      <c r="K84" s="83">
        <v>25.8</v>
      </c>
      <c r="L84" s="85">
        <f t="shared" si="12"/>
        <v>25.85</v>
      </c>
      <c r="M84" s="103">
        <v>7.7</v>
      </c>
      <c r="N84" s="83">
        <v>2.99</v>
      </c>
      <c r="O84" s="80">
        <v>210.96</v>
      </c>
      <c r="P84" s="103">
        <v>10</v>
      </c>
      <c r="Q84" s="81">
        <v>52.8</v>
      </c>
      <c r="R84" s="102">
        <v>21.4</v>
      </c>
      <c r="S84" s="93">
        <f t="shared" si="2"/>
        <v>4.4000000000000021</v>
      </c>
      <c r="T84" s="83">
        <v>0</v>
      </c>
      <c r="U84" s="83">
        <v>0</v>
      </c>
      <c r="V84" s="102">
        <v>25.8</v>
      </c>
      <c r="W84" s="85">
        <f t="shared" si="10"/>
        <v>25.8</v>
      </c>
      <c r="X84" s="85">
        <f t="shared" si="11"/>
        <v>-14.499999999999998</v>
      </c>
      <c r="Y84" s="85">
        <f t="shared" si="11"/>
        <v>14.499999999999996</v>
      </c>
      <c r="Z84" s="83">
        <f t="shared" ref="Z84" si="16">K84-V84</f>
        <v>0</v>
      </c>
      <c r="AA84" s="85">
        <f t="shared" ref="AA84" si="17">(T84+U84)-(I84+J84)</f>
        <v>-0.05</v>
      </c>
      <c r="AB84" s="94">
        <f t="shared" ref="AB84" si="18">(G84-R84)/G84*100</f>
        <v>-210.14492753623185</v>
      </c>
      <c r="AC84" s="94">
        <f t="shared" si="3"/>
        <v>76.719576719576708</v>
      </c>
      <c r="AD84" s="94">
        <f>(K84-V84)/K84*100</f>
        <v>0</v>
      </c>
      <c r="AE84" s="94">
        <f>(L84-W84)/L84*100</f>
        <v>0.19342359767891956</v>
      </c>
      <c r="AF84" s="129"/>
    </row>
    <row r="85" spans="2:32" ht="22.65" customHeight="1">
      <c r="B85" s="78">
        <v>43575</v>
      </c>
      <c r="C85" s="85">
        <v>5.0999999999999996</v>
      </c>
      <c r="D85" s="114"/>
      <c r="E85" s="103"/>
      <c r="F85" s="80"/>
      <c r="G85" s="83"/>
      <c r="H85" s="92"/>
      <c r="I85" s="83"/>
      <c r="J85" s="83"/>
      <c r="K85" s="83"/>
      <c r="L85" s="85"/>
      <c r="M85" s="103"/>
      <c r="N85" s="83"/>
      <c r="O85" s="83"/>
      <c r="P85" s="103"/>
      <c r="Q85" s="81"/>
      <c r="R85" s="102"/>
      <c r="S85" s="93"/>
      <c r="T85" s="83"/>
      <c r="U85" s="83"/>
      <c r="V85" s="102"/>
      <c r="W85" s="85"/>
      <c r="X85" s="85"/>
      <c r="Y85" s="85"/>
      <c r="Z85" s="83"/>
      <c r="AA85" s="85"/>
      <c r="AB85" s="94"/>
      <c r="AC85" s="94"/>
      <c r="AD85" s="94"/>
      <c r="AE85" s="94"/>
      <c r="AF85" s="129"/>
    </row>
    <row r="86" spans="2:32" ht="22.65" customHeight="1">
      <c r="B86" s="78">
        <v>43576</v>
      </c>
      <c r="C86" s="85">
        <v>5.0999999999999996</v>
      </c>
      <c r="D86" s="114"/>
      <c r="E86" s="103"/>
      <c r="F86" s="80"/>
      <c r="G86" s="83"/>
      <c r="H86" s="92"/>
      <c r="I86" s="83"/>
      <c r="J86" s="83"/>
      <c r="K86" s="83"/>
      <c r="L86" s="85"/>
      <c r="M86" s="103"/>
      <c r="N86" s="83"/>
      <c r="O86" s="83"/>
      <c r="P86" s="103"/>
      <c r="Q86" s="81"/>
      <c r="R86" s="102"/>
      <c r="S86" s="93"/>
      <c r="T86" s="83"/>
      <c r="U86" s="83"/>
      <c r="V86" s="102"/>
      <c r="W86" s="85"/>
      <c r="X86" s="85"/>
      <c r="Y86" s="85"/>
      <c r="Z86" s="83"/>
      <c r="AA86" s="85"/>
      <c r="AB86" s="94"/>
      <c r="AC86" s="94"/>
      <c r="AD86" s="94"/>
      <c r="AE86" s="94"/>
      <c r="AF86" s="129"/>
    </row>
    <row r="87" spans="2:32" ht="22.65" customHeight="1">
      <c r="B87" s="78">
        <v>43577</v>
      </c>
      <c r="C87" s="85">
        <v>5.0999999999999996</v>
      </c>
      <c r="D87" s="114">
        <v>35</v>
      </c>
      <c r="E87" s="115">
        <v>4</v>
      </c>
      <c r="F87" s="80">
        <v>531.29999999999995</v>
      </c>
      <c r="G87" s="116">
        <v>5.0999999999999996</v>
      </c>
      <c r="H87" s="92">
        <f t="shared" si="1"/>
        <v>20.700000000000003</v>
      </c>
      <c r="I87" s="83">
        <v>0</v>
      </c>
      <c r="J87" s="83">
        <v>0.27</v>
      </c>
      <c r="K87" s="83">
        <v>25.8</v>
      </c>
      <c r="L87" s="85">
        <f t="shared" si="12"/>
        <v>26.07</v>
      </c>
      <c r="M87" s="103">
        <v>8.1999999999999993</v>
      </c>
      <c r="N87" s="83">
        <v>0</v>
      </c>
      <c r="O87" s="117">
        <v>282.05</v>
      </c>
      <c r="P87" s="103">
        <v>6</v>
      </c>
      <c r="Q87" s="81">
        <v>45.2</v>
      </c>
      <c r="R87" s="102">
        <v>17.5</v>
      </c>
      <c r="S87" s="93">
        <f t="shared" si="2"/>
        <v>6.8099999999999987</v>
      </c>
      <c r="T87" s="83">
        <v>0</v>
      </c>
      <c r="U87" s="83">
        <v>0</v>
      </c>
      <c r="V87" s="92">
        <v>24.31</v>
      </c>
      <c r="W87" s="85">
        <f t="shared" si="10"/>
        <v>24.31</v>
      </c>
      <c r="X87" s="85">
        <f t="shared" si="11"/>
        <v>-12.4</v>
      </c>
      <c r="Y87" s="85">
        <f t="shared" si="11"/>
        <v>13.890000000000004</v>
      </c>
      <c r="Z87" s="83">
        <f t="shared" ref="Z87:Z98" si="19">K87-V87</f>
        <v>1.490000000000002</v>
      </c>
      <c r="AA87" s="85">
        <f t="shared" ref="AA87:AA98" si="20">(T87+U87)-(I87+J87)</f>
        <v>-0.27</v>
      </c>
      <c r="AB87" s="94">
        <f t="shared" ref="AB87:AC98" si="21">(G87-R87)/G87*100</f>
        <v>-243.1372549019608</v>
      </c>
      <c r="AC87" s="94">
        <f t="shared" si="3"/>
        <v>67.101449275362341</v>
      </c>
      <c r="AD87" s="94">
        <f>(K87-V87)/K87*100</f>
        <v>5.77519379844962</v>
      </c>
      <c r="AE87" s="94">
        <f>(L87-W87)/L87*100</f>
        <v>6.7510548523206815</v>
      </c>
      <c r="AF87" s="129"/>
    </row>
    <row r="88" spans="2:32" ht="22.65" customHeight="1">
      <c r="B88" s="78">
        <v>43578</v>
      </c>
      <c r="C88" s="85">
        <v>5.0999999999999996</v>
      </c>
      <c r="D88" s="114"/>
      <c r="E88" s="103"/>
      <c r="F88" s="80"/>
      <c r="G88" s="83"/>
      <c r="H88" s="92"/>
      <c r="I88" s="83"/>
      <c r="J88" s="83"/>
      <c r="K88" s="83"/>
      <c r="L88" s="85"/>
      <c r="M88" s="103"/>
      <c r="N88" s="83"/>
      <c r="O88" s="83"/>
      <c r="P88" s="103"/>
      <c r="Q88" s="81">
        <v>45.5</v>
      </c>
      <c r="R88" s="102">
        <v>16.2</v>
      </c>
      <c r="S88" s="93"/>
      <c r="T88" s="83"/>
      <c r="U88" s="83"/>
      <c r="V88" s="118"/>
      <c r="W88" s="85"/>
      <c r="X88" s="85"/>
      <c r="Y88" s="85"/>
      <c r="Z88" s="83"/>
      <c r="AA88" s="85"/>
      <c r="AB88" s="94"/>
      <c r="AC88" s="94"/>
      <c r="AD88" s="94"/>
      <c r="AE88" s="94"/>
      <c r="AF88" s="129"/>
    </row>
    <row r="89" spans="2:32" ht="22.65" customHeight="1">
      <c r="B89" s="78">
        <v>43579</v>
      </c>
      <c r="C89" s="85">
        <v>5.0999999999999996</v>
      </c>
      <c r="D89" s="114">
        <v>42.84</v>
      </c>
      <c r="E89" s="103">
        <v>9</v>
      </c>
      <c r="F89" s="80">
        <v>552.29999999999995</v>
      </c>
      <c r="G89" s="83">
        <v>6.2</v>
      </c>
      <c r="H89" s="92">
        <f t="shared" si="1"/>
        <v>19.600000000000001</v>
      </c>
      <c r="I89" s="83">
        <v>0</v>
      </c>
      <c r="J89" s="83">
        <v>0</v>
      </c>
      <c r="K89" s="83">
        <v>25.8</v>
      </c>
      <c r="L89" s="85">
        <f t="shared" si="12"/>
        <v>25.8</v>
      </c>
      <c r="M89" s="103">
        <v>8.4</v>
      </c>
      <c r="N89" s="83">
        <v>0</v>
      </c>
      <c r="O89" s="80">
        <v>248.56</v>
      </c>
      <c r="P89" s="103">
        <v>7</v>
      </c>
      <c r="Q89" s="81">
        <v>47.1</v>
      </c>
      <c r="R89" s="102">
        <v>16.899999999999999</v>
      </c>
      <c r="S89" s="93">
        <f t="shared" si="2"/>
        <v>8.9000000000000021</v>
      </c>
      <c r="T89" s="83">
        <v>0</v>
      </c>
      <c r="U89" s="83">
        <v>0</v>
      </c>
      <c r="V89" s="102">
        <v>25.8</v>
      </c>
      <c r="W89" s="85">
        <f t="shared" si="10"/>
        <v>25.8</v>
      </c>
      <c r="X89" s="85">
        <f t="shared" si="11"/>
        <v>-10.7</v>
      </c>
      <c r="Y89" s="85">
        <f t="shared" si="11"/>
        <v>10.7</v>
      </c>
      <c r="Z89" s="83">
        <f t="shared" si="19"/>
        <v>0</v>
      </c>
      <c r="AA89" s="85">
        <f t="shared" si="20"/>
        <v>0</v>
      </c>
      <c r="AB89" s="94">
        <f t="shared" si="21"/>
        <v>-172.58064516129031</v>
      </c>
      <c r="AC89" s="94">
        <f t="shared" si="3"/>
        <v>54.591836734693864</v>
      </c>
      <c r="AD89" s="94">
        <f>(K89-V89)/K89*100</f>
        <v>0</v>
      </c>
      <c r="AE89" s="94">
        <f>(L89-W89)/L89*100</f>
        <v>0</v>
      </c>
      <c r="AF89" s="129"/>
    </row>
    <row r="90" spans="2:32" ht="22.65" customHeight="1">
      <c r="B90" s="78">
        <v>43580</v>
      </c>
      <c r="C90" s="85">
        <v>5.0999999999999996</v>
      </c>
      <c r="D90" s="114"/>
      <c r="E90" s="103"/>
      <c r="F90" s="80"/>
      <c r="G90" s="83"/>
      <c r="H90" s="92"/>
      <c r="I90" s="83"/>
      <c r="J90" s="83"/>
      <c r="K90" s="83"/>
      <c r="L90" s="85"/>
      <c r="M90" s="103"/>
      <c r="N90" s="83"/>
      <c r="O90" s="83"/>
      <c r="P90" s="103"/>
      <c r="Q90" s="81">
        <v>40</v>
      </c>
      <c r="R90" s="102">
        <v>25.8</v>
      </c>
      <c r="S90" s="93"/>
      <c r="T90" s="83"/>
      <c r="U90" s="83"/>
      <c r="V90" s="102"/>
      <c r="W90" s="85"/>
      <c r="X90" s="85"/>
      <c r="Y90" s="85"/>
      <c r="Z90" s="83"/>
      <c r="AA90" s="85"/>
      <c r="AB90" s="94"/>
      <c r="AC90" s="94"/>
      <c r="AD90" s="94"/>
      <c r="AE90" s="94"/>
      <c r="AF90" s="129"/>
    </row>
    <row r="91" spans="2:32" ht="22.65" customHeight="1">
      <c r="B91" s="78">
        <v>43581</v>
      </c>
      <c r="C91" s="85">
        <v>5.0999999999999996</v>
      </c>
      <c r="D91" s="114">
        <v>46</v>
      </c>
      <c r="E91" s="115">
        <v>4</v>
      </c>
      <c r="F91" s="80">
        <v>573</v>
      </c>
      <c r="G91" s="83">
        <v>10.199999999999999</v>
      </c>
      <c r="H91" s="92">
        <f t="shared" si="1"/>
        <v>15.600000000000001</v>
      </c>
      <c r="I91" s="83">
        <v>0</v>
      </c>
      <c r="J91" s="83">
        <v>0.7</v>
      </c>
      <c r="K91" s="83">
        <v>25.8</v>
      </c>
      <c r="L91" s="85">
        <f t="shared" si="12"/>
        <v>26.5</v>
      </c>
      <c r="M91" s="103">
        <v>8.4</v>
      </c>
      <c r="N91" s="83">
        <v>0</v>
      </c>
      <c r="O91" s="80">
        <v>292</v>
      </c>
      <c r="P91" s="103">
        <v>123</v>
      </c>
      <c r="Q91" s="81">
        <v>32</v>
      </c>
      <c r="R91" s="102">
        <v>15.7</v>
      </c>
      <c r="S91" s="93">
        <f t="shared" si="2"/>
        <v>11.600000000000001</v>
      </c>
      <c r="T91" s="83">
        <v>1.4</v>
      </c>
      <c r="U91" s="83">
        <v>0.1</v>
      </c>
      <c r="V91" s="102">
        <v>27.3</v>
      </c>
      <c r="W91" s="85">
        <f t="shared" si="10"/>
        <v>28.8</v>
      </c>
      <c r="X91" s="85">
        <f t="shared" si="11"/>
        <v>-5.5</v>
      </c>
      <c r="Y91" s="85">
        <f t="shared" si="11"/>
        <v>4</v>
      </c>
      <c r="Z91" s="83">
        <f t="shared" si="19"/>
        <v>-1.5</v>
      </c>
      <c r="AA91" s="85">
        <f t="shared" si="20"/>
        <v>0.8</v>
      </c>
      <c r="AB91" s="94">
        <f t="shared" si="21"/>
        <v>-53.921568627450988</v>
      </c>
      <c r="AC91" s="94">
        <f t="shared" si="3"/>
        <v>25.641025641025639</v>
      </c>
      <c r="AD91" s="94">
        <f>(K91-V91)/K91*100</f>
        <v>-5.8139534883720927</v>
      </c>
      <c r="AE91" s="94">
        <f>(L91-W91)/L91*100</f>
        <v>-8.6792452830188704</v>
      </c>
      <c r="AF91" s="129"/>
    </row>
    <row r="92" spans="2:32" ht="22.65" customHeight="1">
      <c r="B92" s="78">
        <v>43582</v>
      </c>
      <c r="C92" s="85">
        <v>5.0999999999999996</v>
      </c>
      <c r="D92" s="114"/>
      <c r="E92" s="119"/>
      <c r="F92" s="80"/>
      <c r="G92" s="83"/>
      <c r="H92" s="92"/>
      <c r="I92" s="83"/>
      <c r="J92" s="83"/>
      <c r="K92" s="83"/>
      <c r="L92" s="85"/>
      <c r="M92" s="103"/>
      <c r="N92" s="83"/>
      <c r="O92" s="83"/>
      <c r="P92" s="103"/>
      <c r="Q92" s="81"/>
      <c r="R92" s="102"/>
      <c r="S92" s="93"/>
      <c r="T92" s="83"/>
      <c r="U92" s="83"/>
      <c r="V92" s="102"/>
      <c r="W92" s="85"/>
      <c r="X92" s="85"/>
      <c r="Y92" s="85"/>
      <c r="Z92" s="83"/>
      <c r="AA92" s="85"/>
      <c r="AB92" s="94"/>
      <c r="AC92" s="94"/>
      <c r="AD92" s="94"/>
      <c r="AE92" s="94"/>
      <c r="AF92" s="129"/>
    </row>
    <row r="93" spans="2:32" ht="22.65" customHeight="1">
      <c r="B93" s="78">
        <v>43583</v>
      </c>
      <c r="C93" s="85">
        <v>5.0999999999999996</v>
      </c>
      <c r="D93" s="114"/>
      <c r="E93" s="119"/>
      <c r="F93" s="80"/>
      <c r="G93" s="83"/>
      <c r="H93" s="92"/>
      <c r="I93" s="83"/>
      <c r="J93" s="83"/>
      <c r="K93" s="83"/>
      <c r="L93" s="85"/>
      <c r="M93" s="103"/>
      <c r="N93" s="83"/>
      <c r="O93" s="83"/>
      <c r="P93" s="103"/>
      <c r="Q93" s="81"/>
      <c r="R93" s="102"/>
      <c r="S93" s="93"/>
      <c r="T93" s="83"/>
      <c r="U93" s="83"/>
      <c r="V93" s="102"/>
      <c r="W93" s="85"/>
      <c r="X93" s="85"/>
      <c r="Y93" s="85"/>
      <c r="Z93" s="83"/>
      <c r="AA93" s="85"/>
      <c r="AB93" s="94"/>
      <c r="AC93" s="94"/>
      <c r="AD93" s="94"/>
      <c r="AE93" s="94"/>
      <c r="AF93" s="129"/>
    </row>
    <row r="94" spans="2:32" ht="22.65" customHeight="1">
      <c r="B94" s="78">
        <v>43584</v>
      </c>
      <c r="C94" s="85">
        <v>5.0999999999999996</v>
      </c>
      <c r="D94" s="114">
        <v>37</v>
      </c>
      <c r="E94" s="119">
        <v>8</v>
      </c>
      <c r="F94" s="80">
        <v>519</v>
      </c>
      <c r="G94" s="83">
        <v>5.5</v>
      </c>
      <c r="H94" s="92">
        <f t="shared" ref="H94:H96" si="22">K94-G94</f>
        <v>17.899999999999999</v>
      </c>
      <c r="I94" s="83">
        <v>0</v>
      </c>
      <c r="J94" s="83">
        <v>0</v>
      </c>
      <c r="K94" s="83">
        <v>23.4</v>
      </c>
      <c r="L94" s="85">
        <f t="shared" si="12"/>
        <v>23.4</v>
      </c>
      <c r="M94" s="103">
        <v>8.5</v>
      </c>
      <c r="N94" s="83">
        <v>0</v>
      </c>
      <c r="O94" s="80">
        <v>405</v>
      </c>
      <c r="P94" s="103">
        <v>5</v>
      </c>
      <c r="Q94" s="81">
        <v>36</v>
      </c>
      <c r="R94" s="102">
        <v>16.899999999999999</v>
      </c>
      <c r="S94" s="93">
        <f t="shared" ref="S94:S96" si="23">V94-R94</f>
        <v>8.9000000000000021</v>
      </c>
      <c r="T94" s="83">
        <v>0</v>
      </c>
      <c r="U94" s="83">
        <v>0</v>
      </c>
      <c r="V94" s="102">
        <v>25.8</v>
      </c>
      <c r="W94" s="85">
        <f t="shared" si="10"/>
        <v>25.8</v>
      </c>
      <c r="X94" s="85">
        <f t="shared" si="11"/>
        <v>-11.399999999999999</v>
      </c>
      <c r="Y94" s="85">
        <f t="shared" si="11"/>
        <v>8.9999999999999964</v>
      </c>
      <c r="Z94" s="83">
        <f t="shared" si="19"/>
        <v>-2.4000000000000021</v>
      </c>
      <c r="AA94" s="85">
        <f t="shared" si="20"/>
        <v>0</v>
      </c>
      <c r="AB94" s="94">
        <f t="shared" si="21"/>
        <v>-207.27272727272722</v>
      </c>
      <c r="AC94" s="94">
        <f t="shared" si="21"/>
        <v>50.279329608938525</v>
      </c>
      <c r="AD94" s="94">
        <f>(K94-V94)/K94*100</f>
        <v>-10.256410256410266</v>
      </c>
      <c r="AE94" s="94">
        <f>(L94-W94)/L94*100</f>
        <v>-10.256410256410266</v>
      </c>
      <c r="AF94" s="129"/>
    </row>
    <row r="95" spans="2:32" ht="22.2" customHeight="1">
      <c r="B95" s="78">
        <v>43585</v>
      </c>
      <c r="C95" s="103">
        <v>5.0999999999999996</v>
      </c>
      <c r="D95" s="114"/>
      <c r="E95" s="119"/>
      <c r="F95" s="80"/>
      <c r="G95" s="83"/>
      <c r="H95" s="92"/>
      <c r="I95" s="83"/>
      <c r="J95" s="83"/>
      <c r="K95" s="120"/>
      <c r="L95" s="85"/>
      <c r="M95" s="103"/>
      <c r="N95" s="83"/>
      <c r="O95" s="83"/>
      <c r="P95" s="103"/>
      <c r="Q95" s="81">
        <v>35</v>
      </c>
      <c r="R95" s="102">
        <v>17.100000000000001</v>
      </c>
      <c r="S95" s="93"/>
      <c r="T95" s="83"/>
      <c r="U95" s="83"/>
      <c r="V95" s="102"/>
      <c r="W95" s="85"/>
      <c r="X95" s="85"/>
      <c r="Y95" s="85"/>
      <c r="Z95" s="83"/>
      <c r="AA95" s="85"/>
      <c r="AB95" s="94"/>
      <c r="AC95" s="94"/>
      <c r="AD95" s="94"/>
      <c r="AE95" s="94"/>
      <c r="AF95" s="129"/>
    </row>
    <row r="96" spans="2:32" ht="22.65" customHeight="1">
      <c r="B96" s="78">
        <v>43586</v>
      </c>
      <c r="C96" s="103">
        <v>5.0999999999999996</v>
      </c>
      <c r="D96" s="114">
        <v>34</v>
      </c>
      <c r="E96" s="119">
        <v>8</v>
      </c>
      <c r="F96" s="80">
        <v>537</v>
      </c>
      <c r="G96" s="83">
        <v>5.6</v>
      </c>
      <c r="H96" s="92">
        <f t="shared" si="22"/>
        <v>18.71</v>
      </c>
      <c r="I96" s="92">
        <v>0</v>
      </c>
      <c r="J96" s="92">
        <v>1.73</v>
      </c>
      <c r="K96" s="120">
        <v>24.31</v>
      </c>
      <c r="L96" s="85">
        <f t="shared" si="12"/>
        <v>26.04</v>
      </c>
      <c r="M96" s="103">
        <v>8.1999999999999993</v>
      </c>
      <c r="N96" s="83">
        <v>0</v>
      </c>
      <c r="O96" s="117">
        <v>320</v>
      </c>
      <c r="P96" s="103">
        <v>4</v>
      </c>
      <c r="Q96" s="81">
        <v>35</v>
      </c>
      <c r="R96" s="102">
        <v>20.3</v>
      </c>
      <c r="S96" s="93">
        <f t="shared" si="23"/>
        <v>3.620000000000001</v>
      </c>
      <c r="T96" s="83">
        <v>1.72</v>
      </c>
      <c r="U96" s="83">
        <v>0</v>
      </c>
      <c r="V96" s="102">
        <v>23.92</v>
      </c>
      <c r="W96" s="85">
        <f t="shared" si="10"/>
        <v>25.64</v>
      </c>
      <c r="X96" s="85">
        <f t="shared" si="11"/>
        <v>-14.700000000000001</v>
      </c>
      <c r="Y96" s="85">
        <f t="shared" si="11"/>
        <v>15.09</v>
      </c>
      <c r="Z96" s="83">
        <f t="shared" si="19"/>
        <v>0.38999999999999702</v>
      </c>
      <c r="AA96" s="85">
        <f t="shared" si="20"/>
        <v>-1.0000000000000009E-2</v>
      </c>
      <c r="AB96" s="94">
        <f t="shared" si="21"/>
        <v>-262.50000000000006</v>
      </c>
      <c r="AC96" s="94">
        <f t="shared" si="21"/>
        <v>80.652057723142704</v>
      </c>
      <c r="AD96" s="94">
        <f>(K96-V96)/K96*100</f>
        <v>1.6042780748662979</v>
      </c>
      <c r="AE96" s="94">
        <f>(L96-W96)/L96*100</f>
        <v>1.5360983102918533</v>
      </c>
      <c r="AF96" s="129"/>
    </row>
    <row r="97" spans="2:32" ht="22.65" customHeight="1">
      <c r="B97" s="78">
        <v>43587</v>
      </c>
      <c r="C97" s="121">
        <v>5.0999999999999996</v>
      </c>
      <c r="D97" s="118"/>
      <c r="E97" s="118"/>
      <c r="F97" s="118"/>
      <c r="G97" s="118"/>
      <c r="H97" s="92"/>
      <c r="I97" s="118"/>
      <c r="J97" s="118"/>
      <c r="K97" s="93"/>
      <c r="L97" s="85"/>
      <c r="M97" s="118"/>
      <c r="N97" s="118"/>
      <c r="O97" s="122"/>
      <c r="P97" s="118"/>
      <c r="Q97" s="123">
        <v>35.5</v>
      </c>
      <c r="R97" s="121">
        <v>24.5</v>
      </c>
      <c r="S97" s="93"/>
      <c r="T97" s="118"/>
      <c r="U97" s="118"/>
      <c r="V97" s="118"/>
      <c r="W97" s="85"/>
      <c r="X97" s="85"/>
      <c r="Y97" s="85"/>
      <c r="Z97" s="83"/>
      <c r="AA97" s="85"/>
      <c r="AB97" s="94"/>
      <c r="AC97" s="94"/>
      <c r="AD97" s="94"/>
      <c r="AE97" s="94"/>
      <c r="AF97" s="129"/>
    </row>
    <row r="98" spans="2:32" ht="22.65" customHeight="1">
      <c r="B98" s="78">
        <v>43588</v>
      </c>
      <c r="C98" s="121">
        <v>5.0999999999999996</v>
      </c>
      <c r="D98" s="122">
        <v>39.43</v>
      </c>
      <c r="E98" s="121">
        <v>13</v>
      </c>
      <c r="F98" s="124">
        <v>574.4</v>
      </c>
      <c r="G98" s="92">
        <v>4.9000000000000004</v>
      </c>
      <c r="H98" s="92">
        <f>K98-G98</f>
        <v>18.149999999999999</v>
      </c>
      <c r="I98" s="92">
        <v>0</v>
      </c>
      <c r="J98" s="92">
        <v>0.13</v>
      </c>
      <c r="K98" s="93">
        <v>23.05</v>
      </c>
      <c r="L98" s="85">
        <f t="shared" si="12"/>
        <v>23.18</v>
      </c>
      <c r="M98" s="92">
        <v>8.1999999999999993</v>
      </c>
      <c r="N98" s="92">
        <v>0</v>
      </c>
      <c r="O98" s="122">
        <v>336.86</v>
      </c>
      <c r="P98" s="121">
        <v>64</v>
      </c>
      <c r="Q98" s="123">
        <v>42.1</v>
      </c>
      <c r="R98" s="93">
        <v>17</v>
      </c>
      <c r="S98" s="93">
        <f>V98-R98</f>
        <v>7.3099999999999987</v>
      </c>
      <c r="T98" s="92">
        <v>0</v>
      </c>
      <c r="U98" s="92">
        <v>0</v>
      </c>
      <c r="V98" s="92">
        <v>24.31</v>
      </c>
      <c r="W98" s="85">
        <f t="shared" si="10"/>
        <v>24.31</v>
      </c>
      <c r="X98" s="85">
        <f>G98-R98</f>
        <v>-12.1</v>
      </c>
      <c r="Y98" s="85">
        <f>H98-S98</f>
        <v>10.84</v>
      </c>
      <c r="Z98" s="83">
        <f t="shared" si="19"/>
        <v>-1.259999999999998</v>
      </c>
      <c r="AA98" s="85">
        <f t="shared" si="20"/>
        <v>-0.13</v>
      </c>
      <c r="AB98" s="94">
        <f t="shared" si="21"/>
        <v>-246.93877551020407</v>
      </c>
      <c r="AC98" s="94">
        <f>(H98-S98)/H98*100</f>
        <v>59.724517906336096</v>
      </c>
      <c r="AD98" s="94">
        <f>(K98-V98)/K98*100</f>
        <v>-5.4663774403470633</v>
      </c>
      <c r="AE98" s="94">
        <f>(L98-W98)/L98*100</f>
        <v>-4.8748921484037924</v>
      </c>
      <c r="AF98" s="129"/>
    </row>
    <row r="99" spans="2:32"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66"/>
    </row>
    <row r="100" spans="2:32"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66"/>
    </row>
    <row r="101" spans="2:32"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66"/>
    </row>
    <row r="102" spans="2:32"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66"/>
    </row>
    <row r="103" spans="2:32"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66"/>
    </row>
    <row r="104" spans="2:32"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66"/>
    </row>
    <row r="105" spans="2:32"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66"/>
    </row>
    <row r="106" spans="2:32"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66"/>
    </row>
    <row r="107" spans="2:32"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66"/>
    </row>
    <row r="108" spans="2:32"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66"/>
    </row>
    <row r="109" spans="2:32"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66"/>
    </row>
    <row r="110" spans="2:32"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66"/>
    </row>
    <row r="111" spans="2:32"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66"/>
    </row>
    <row r="112" spans="2:32"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66"/>
    </row>
    <row r="113" spans="2:32"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66"/>
    </row>
    <row r="114" spans="2:32"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66"/>
    </row>
    <row r="115" spans="2:32"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66"/>
    </row>
    <row r="116" spans="2:32"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66"/>
    </row>
    <row r="117" spans="2:32"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66"/>
    </row>
    <row r="118" spans="2:32"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66"/>
    </row>
    <row r="119" spans="2:32"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66"/>
    </row>
    <row r="120" spans="2:32"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66"/>
    </row>
    <row r="121" spans="2:32"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66"/>
    </row>
    <row r="122" spans="2:32"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66"/>
    </row>
    <row r="123" spans="2:32"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66"/>
    </row>
    <row r="124" spans="2:32"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66"/>
    </row>
    <row r="125" spans="2:32"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66"/>
    </row>
    <row r="126" spans="2:32"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66"/>
    </row>
  </sheetData>
  <mergeCells count="4">
    <mergeCell ref="C3:L3"/>
    <mergeCell ref="M3:W3"/>
    <mergeCell ref="X3:AA3"/>
    <mergeCell ref="AB3:AE3"/>
  </mergeCells>
  <phoneticPr fontId="2" type="noConversion"/>
  <conditionalFormatting sqref="C6:C45 C47:C67 M46:M48 L55:L67 M55:M66 E59:E61 L5:L49 M5:M44">
    <cfRule type="cellIs" dxfId="0" priority="1" operator="lessThan">
      <formula>6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附件一 水污定期申報資料統計表2018年第2季.xlsx</WorkBookName>
  <MappingTemplateName/>
  <ColumnMaps/>
</IP21ConfigWorkBook>
</file>

<file path=customXml/itemProps1.xml><?xml version="1.0" encoding="utf-8"?>
<ds:datastoreItem xmlns:ds="http://schemas.openxmlformats.org/officeDocument/2006/customXml" ds:itemID="{D5CFFA6F-C323-47E9-BF50-E135D0EF832B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彙整表</vt:lpstr>
      <vt:lpstr>Sheet1</vt:lpstr>
    </vt:vector>
  </TitlesOfParts>
  <Company>台塑石化股份有限公司麥寮廠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塑化工安室</dc:creator>
  <cp:lastModifiedBy>61H0D3 林智揚</cp:lastModifiedBy>
  <cp:lastPrinted>2020-07-27T01:42:13Z</cp:lastPrinted>
  <dcterms:created xsi:type="dcterms:W3CDTF">2004-12-23T07:18:30Z</dcterms:created>
  <dcterms:modified xsi:type="dcterms:W3CDTF">2020-09-22T08:49:27Z</dcterms:modified>
</cp:coreProperties>
</file>