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AH UD DIN\Desktop\"/>
    </mc:Choice>
  </mc:AlternateContent>
  <bookViews>
    <workbookView xWindow="0" yWindow="0" windowWidth="20490" windowHeight="7155"/>
  </bookViews>
  <sheets>
    <sheet name="Pre Monsoon" sheetId="3" r:id="rId1"/>
    <sheet name="Post Monsoon" sheetId="4" r:id="rId2"/>
  </sheets>
  <externalReferences>
    <externalReference r:id="rId3"/>
    <externalReference r:id="rId4"/>
  </externalReferences>
  <definedNames>
    <definedName name="\a">#REF!</definedName>
    <definedName name="__123Graph_A" hidden="1">'[1]JAN 1'!$N$70:$N$81</definedName>
    <definedName name="__123Graph_B" hidden="1">'[1]JAN 1'!$O$70:$O$81</definedName>
    <definedName name="__123Graph_X" hidden="1">'[1]JAN 1'!$M$70:$M$81</definedName>
    <definedName name="a">#REF!</definedName>
    <definedName name="aa">#REF!</definedName>
    <definedName name="AAA">#REF!</definedName>
    <definedName name="AAAA">#REF!</definedName>
    <definedName name="AD">#REF!</definedName>
    <definedName name="assd">#REF!</definedName>
    <definedName name="CWR2..">#REF!</definedName>
    <definedName name="fig.">#REF!</definedName>
    <definedName name="Print_Area_MI">#REF!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'Pre Monsoon'!$J$25</definedName>
    <definedName name="solver_typ" localSheetId="0" hidden="1">1</definedName>
    <definedName name="solver_val" localSheetId="0" hidden="1">0</definedName>
    <definedName name="solver_ver" localSheetId="0" hidden="1">3</definedName>
    <definedName name="TAB_1">#REF!</definedName>
    <definedName name="TAB_2">#REF!</definedName>
    <definedName name="TAB_3">#REF!</definedName>
    <definedName name="TAB_4">#REF!</definedName>
    <definedName name="TAB_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2" i="4" l="1"/>
  <c r="AI62" i="4"/>
  <c r="W62" i="4"/>
  <c r="S62" i="4"/>
  <c r="G62" i="4"/>
  <c r="C62" i="4"/>
  <c r="AQ59" i="4"/>
  <c r="AE59" i="4"/>
  <c r="AA59" i="4"/>
  <c r="O59" i="4"/>
  <c r="K59" i="4"/>
  <c r="AQ58" i="4"/>
  <c r="AM58" i="4"/>
  <c r="AA58" i="4"/>
  <c r="W58" i="4"/>
  <c r="K58" i="4"/>
  <c r="G58" i="4"/>
  <c r="F47" i="4"/>
  <c r="AS62" i="4" s="1"/>
  <c r="E47" i="4"/>
  <c r="AS61" i="4" s="1"/>
  <c r="D47" i="4"/>
  <c r="AS60" i="4" s="1"/>
  <c r="C47" i="4"/>
  <c r="AS59" i="4" s="1"/>
  <c r="B47" i="4"/>
  <c r="AS58" i="4" s="1"/>
  <c r="A47" i="4"/>
  <c r="AS57" i="4" s="1"/>
  <c r="F46" i="4"/>
  <c r="AR62" i="4" s="1"/>
  <c r="E46" i="4"/>
  <c r="AR61" i="4" s="1"/>
  <c r="D46" i="4"/>
  <c r="AR60" i="4" s="1"/>
  <c r="C46" i="4"/>
  <c r="AR59" i="4" s="1"/>
  <c r="B46" i="4"/>
  <c r="AR58" i="4" s="1"/>
  <c r="A46" i="4"/>
  <c r="AR57" i="4" s="1"/>
  <c r="F45" i="4"/>
  <c r="AQ62" i="4" s="1"/>
  <c r="E45" i="4"/>
  <c r="AQ61" i="4" s="1"/>
  <c r="D45" i="4"/>
  <c r="AQ60" i="4" s="1"/>
  <c r="C45" i="4"/>
  <c r="B45" i="4"/>
  <c r="A45" i="4"/>
  <c r="AQ57" i="4" s="1"/>
  <c r="F44" i="4"/>
  <c r="AP62" i="4" s="1"/>
  <c r="E44" i="4"/>
  <c r="AP61" i="4" s="1"/>
  <c r="D44" i="4"/>
  <c r="AP60" i="4" s="1"/>
  <c r="C44" i="4"/>
  <c r="AP59" i="4" s="1"/>
  <c r="B44" i="4"/>
  <c r="AP58" i="4" s="1"/>
  <c r="A44" i="4"/>
  <c r="AP57" i="4" s="1"/>
  <c r="F43" i="4"/>
  <c r="AO62" i="4" s="1"/>
  <c r="E43" i="4"/>
  <c r="AO61" i="4" s="1"/>
  <c r="D43" i="4"/>
  <c r="AO60" i="4" s="1"/>
  <c r="C43" i="4"/>
  <c r="AO59" i="4" s="1"/>
  <c r="B43" i="4"/>
  <c r="AO58" i="4" s="1"/>
  <c r="A43" i="4"/>
  <c r="AO57" i="4" s="1"/>
  <c r="F42" i="4"/>
  <c r="AN62" i="4" s="1"/>
  <c r="E42" i="4"/>
  <c r="AN61" i="4" s="1"/>
  <c r="D42" i="4"/>
  <c r="AN60" i="4" s="1"/>
  <c r="C42" i="4"/>
  <c r="AN59" i="4" s="1"/>
  <c r="B42" i="4"/>
  <c r="AN58" i="4" s="1"/>
  <c r="A42" i="4"/>
  <c r="AN57" i="4" s="1"/>
  <c r="F41" i="4"/>
  <c r="E41" i="4"/>
  <c r="AM61" i="4" s="1"/>
  <c r="D41" i="4"/>
  <c r="AM60" i="4" s="1"/>
  <c r="C41" i="4"/>
  <c r="AM59" i="4" s="1"/>
  <c r="B41" i="4"/>
  <c r="A41" i="4"/>
  <c r="AM57" i="4" s="1"/>
  <c r="F40" i="4"/>
  <c r="AL62" i="4" s="1"/>
  <c r="E40" i="4"/>
  <c r="AL61" i="4" s="1"/>
  <c r="D40" i="4"/>
  <c r="AL60" i="4" s="1"/>
  <c r="C40" i="4"/>
  <c r="AL59" i="4" s="1"/>
  <c r="B40" i="4"/>
  <c r="AL58" i="4" s="1"/>
  <c r="A40" i="4"/>
  <c r="AL57" i="4" s="1"/>
  <c r="F39" i="4"/>
  <c r="AK62" i="4" s="1"/>
  <c r="E39" i="4"/>
  <c r="AK61" i="4" s="1"/>
  <c r="D39" i="4"/>
  <c r="AK60" i="4" s="1"/>
  <c r="C39" i="4"/>
  <c r="AK59" i="4" s="1"/>
  <c r="B39" i="4"/>
  <c r="AK58" i="4" s="1"/>
  <c r="A39" i="4"/>
  <c r="AK57" i="4" s="1"/>
  <c r="F38" i="4"/>
  <c r="AJ62" i="4" s="1"/>
  <c r="E38" i="4"/>
  <c r="AJ61" i="4" s="1"/>
  <c r="D38" i="4"/>
  <c r="AJ60" i="4" s="1"/>
  <c r="C38" i="4"/>
  <c r="AJ59" i="4" s="1"/>
  <c r="B38" i="4"/>
  <c r="AJ58" i="4" s="1"/>
  <c r="A38" i="4"/>
  <c r="AJ57" i="4" s="1"/>
  <c r="F37" i="4"/>
  <c r="E37" i="4"/>
  <c r="AI61" i="4" s="1"/>
  <c r="D37" i="4"/>
  <c r="AI60" i="4" s="1"/>
  <c r="C37" i="4"/>
  <c r="AI59" i="4" s="1"/>
  <c r="B37" i="4"/>
  <c r="AI58" i="4" s="1"/>
  <c r="A37" i="4"/>
  <c r="AI57" i="4" s="1"/>
  <c r="F36" i="4"/>
  <c r="AH62" i="4" s="1"/>
  <c r="E36" i="4"/>
  <c r="AH61" i="4" s="1"/>
  <c r="D36" i="4"/>
  <c r="AH60" i="4" s="1"/>
  <c r="C36" i="4"/>
  <c r="AH59" i="4" s="1"/>
  <c r="B36" i="4"/>
  <c r="AH58" i="4" s="1"/>
  <c r="A36" i="4"/>
  <c r="AH57" i="4" s="1"/>
  <c r="F35" i="4"/>
  <c r="AG62" i="4" s="1"/>
  <c r="E35" i="4"/>
  <c r="AG61" i="4" s="1"/>
  <c r="D35" i="4"/>
  <c r="AG60" i="4" s="1"/>
  <c r="C35" i="4"/>
  <c r="AG59" i="4" s="1"/>
  <c r="B35" i="4"/>
  <c r="AG58" i="4" s="1"/>
  <c r="A35" i="4"/>
  <c r="AG57" i="4" s="1"/>
  <c r="F34" i="4"/>
  <c r="AF62" i="4" s="1"/>
  <c r="E34" i="4"/>
  <c r="AF61" i="4" s="1"/>
  <c r="D34" i="4"/>
  <c r="AF60" i="4" s="1"/>
  <c r="C34" i="4"/>
  <c r="AF59" i="4" s="1"/>
  <c r="B34" i="4"/>
  <c r="AF58" i="4" s="1"/>
  <c r="A34" i="4"/>
  <c r="AF57" i="4" s="1"/>
  <c r="F33" i="4"/>
  <c r="AE62" i="4" s="1"/>
  <c r="E33" i="4"/>
  <c r="AE61" i="4" s="1"/>
  <c r="D33" i="4"/>
  <c r="AE60" i="4" s="1"/>
  <c r="C33" i="4"/>
  <c r="B33" i="4"/>
  <c r="AE58" i="4" s="1"/>
  <c r="A33" i="4"/>
  <c r="AE57" i="4" s="1"/>
  <c r="F32" i="4"/>
  <c r="AD62" i="4" s="1"/>
  <c r="E32" i="4"/>
  <c r="AD61" i="4" s="1"/>
  <c r="D32" i="4"/>
  <c r="AD60" i="4" s="1"/>
  <c r="C32" i="4"/>
  <c r="AD59" i="4" s="1"/>
  <c r="B32" i="4"/>
  <c r="AD58" i="4" s="1"/>
  <c r="A32" i="4"/>
  <c r="AD57" i="4" s="1"/>
  <c r="F31" i="4"/>
  <c r="AC62" i="4" s="1"/>
  <c r="E31" i="4"/>
  <c r="AC61" i="4" s="1"/>
  <c r="D31" i="4"/>
  <c r="AC60" i="4" s="1"/>
  <c r="C31" i="4"/>
  <c r="AC59" i="4" s="1"/>
  <c r="B31" i="4"/>
  <c r="AC58" i="4" s="1"/>
  <c r="A31" i="4"/>
  <c r="AC57" i="4" s="1"/>
  <c r="F30" i="4"/>
  <c r="AB62" i="4" s="1"/>
  <c r="E30" i="4"/>
  <c r="AB61" i="4" s="1"/>
  <c r="D30" i="4"/>
  <c r="AB60" i="4" s="1"/>
  <c r="C30" i="4"/>
  <c r="AB59" i="4" s="1"/>
  <c r="B30" i="4"/>
  <c r="AB58" i="4" s="1"/>
  <c r="A30" i="4"/>
  <c r="AB57" i="4" s="1"/>
  <c r="F29" i="4"/>
  <c r="AA62" i="4" s="1"/>
  <c r="E29" i="4"/>
  <c r="AA61" i="4" s="1"/>
  <c r="D29" i="4"/>
  <c r="AA60" i="4" s="1"/>
  <c r="C29" i="4"/>
  <c r="B29" i="4"/>
  <c r="A29" i="4"/>
  <c r="AA57" i="4" s="1"/>
  <c r="F28" i="4"/>
  <c r="Z62" i="4" s="1"/>
  <c r="E28" i="4"/>
  <c r="Z61" i="4" s="1"/>
  <c r="D28" i="4"/>
  <c r="Z60" i="4" s="1"/>
  <c r="C28" i="4"/>
  <c r="Z59" i="4" s="1"/>
  <c r="B28" i="4"/>
  <c r="Z58" i="4" s="1"/>
  <c r="A28" i="4"/>
  <c r="Z57" i="4" s="1"/>
  <c r="F27" i="4"/>
  <c r="Y62" i="4" s="1"/>
  <c r="E27" i="4"/>
  <c r="Y61" i="4" s="1"/>
  <c r="D27" i="4"/>
  <c r="Y60" i="4" s="1"/>
  <c r="C27" i="4"/>
  <c r="Y59" i="4" s="1"/>
  <c r="B27" i="4"/>
  <c r="Y58" i="4" s="1"/>
  <c r="A27" i="4"/>
  <c r="Y57" i="4" s="1"/>
  <c r="F26" i="4"/>
  <c r="X62" i="4" s="1"/>
  <c r="E26" i="4"/>
  <c r="X61" i="4" s="1"/>
  <c r="D26" i="4"/>
  <c r="X60" i="4" s="1"/>
  <c r="C26" i="4"/>
  <c r="X59" i="4" s="1"/>
  <c r="B26" i="4"/>
  <c r="X58" i="4" s="1"/>
  <c r="A26" i="4"/>
  <c r="X57" i="4" s="1"/>
  <c r="F25" i="4"/>
  <c r="E25" i="4"/>
  <c r="W61" i="4" s="1"/>
  <c r="D25" i="4"/>
  <c r="W60" i="4" s="1"/>
  <c r="C25" i="4"/>
  <c r="W59" i="4" s="1"/>
  <c r="B25" i="4"/>
  <c r="A25" i="4"/>
  <c r="W57" i="4" s="1"/>
  <c r="F24" i="4"/>
  <c r="V62" i="4" s="1"/>
  <c r="E24" i="4"/>
  <c r="V61" i="4" s="1"/>
  <c r="D24" i="4"/>
  <c r="V60" i="4" s="1"/>
  <c r="C24" i="4"/>
  <c r="V59" i="4" s="1"/>
  <c r="B24" i="4"/>
  <c r="V58" i="4" s="1"/>
  <c r="A24" i="4"/>
  <c r="V57" i="4" s="1"/>
  <c r="F23" i="4"/>
  <c r="U62" i="4" s="1"/>
  <c r="E23" i="4"/>
  <c r="U61" i="4" s="1"/>
  <c r="D23" i="4"/>
  <c r="U60" i="4" s="1"/>
  <c r="C23" i="4"/>
  <c r="U59" i="4" s="1"/>
  <c r="B23" i="4"/>
  <c r="U58" i="4" s="1"/>
  <c r="A23" i="4"/>
  <c r="U57" i="4" s="1"/>
  <c r="F22" i="4"/>
  <c r="T62" i="4" s="1"/>
  <c r="E22" i="4"/>
  <c r="T61" i="4" s="1"/>
  <c r="D22" i="4"/>
  <c r="T60" i="4" s="1"/>
  <c r="C22" i="4"/>
  <c r="T59" i="4" s="1"/>
  <c r="B22" i="4"/>
  <c r="T58" i="4" s="1"/>
  <c r="A22" i="4"/>
  <c r="T57" i="4" s="1"/>
  <c r="F21" i="4"/>
  <c r="E21" i="4"/>
  <c r="S61" i="4" s="1"/>
  <c r="D21" i="4"/>
  <c r="S60" i="4" s="1"/>
  <c r="C21" i="4"/>
  <c r="S59" i="4" s="1"/>
  <c r="B21" i="4"/>
  <c r="S58" i="4" s="1"/>
  <c r="A21" i="4"/>
  <c r="S57" i="4" s="1"/>
  <c r="F20" i="4"/>
  <c r="R62" i="4" s="1"/>
  <c r="E20" i="4"/>
  <c r="R61" i="4" s="1"/>
  <c r="D20" i="4"/>
  <c r="R60" i="4" s="1"/>
  <c r="C20" i="4"/>
  <c r="R59" i="4" s="1"/>
  <c r="B20" i="4"/>
  <c r="R58" i="4" s="1"/>
  <c r="A20" i="4"/>
  <c r="R57" i="4" s="1"/>
  <c r="F19" i="4"/>
  <c r="Q62" i="4" s="1"/>
  <c r="E19" i="4"/>
  <c r="Q61" i="4" s="1"/>
  <c r="D19" i="4"/>
  <c r="Q60" i="4" s="1"/>
  <c r="C19" i="4"/>
  <c r="Q59" i="4" s="1"/>
  <c r="B19" i="4"/>
  <c r="Q58" i="4" s="1"/>
  <c r="A19" i="4"/>
  <c r="Q57" i="4" s="1"/>
  <c r="F18" i="4"/>
  <c r="P62" i="4" s="1"/>
  <c r="E18" i="4"/>
  <c r="P61" i="4" s="1"/>
  <c r="D18" i="4"/>
  <c r="P60" i="4" s="1"/>
  <c r="C18" i="4"/>
  <c r="P59" i="4" s="1"/>
  <c r="B18" i="4"/>
  <c r="P58" i="4" s="1"/>
  <c r="A18" i="4"/>
  <c r="P57" i="4" s="1"/>
  <c r="F17" i="4"/>
  <c r="O62" i="4" s="1"/>
  <c r="E17" i="4"/>
  <c r="O61" i="4" s="1"/>
  <c r="D17" i="4"/>
  <c r="O60" i="4" s="1"/>
  <c r="C17" i="4"/>
  <c r="B17" i="4"/>
  <c r="O58" i="4" s="1"/>
  <c r="A17" i="4"/>
  <c r="O57" i="4" s="1"/>
  <c r="F16" i="4"/>
  <c r="N62" i="4" s="1"/>
  <c r="E16" i="4"/>
  <c r="N61" i="4" s="1"/>
  <c r="D16" i="4"/>
  <c r="N60" i="4" s="1"/>
  <c r="C16" i="4"/>
  <c r="N59" i="4" s="1"/>
  <c r="B16" i="4"/>
  <c r="N58" i="4" s="1"/>
  <c r="A16" i="4"/>
  <c r="N57" i="4" s="1"/>
  <c r="F15" i="4"/>
  <c r="M62" i="4" s="1"/>
  <c r="E15" i="4"/>
  <c r="M61" i="4" s="1"/>
  <c r="D15" i="4"/>
  <c r="M60" i="4" s="1"/>
  <c r="C15" i="4"/>
  <c r="M59" i="4" s="1"/>
  <c r="B15" i="4"/>
  <c r="M58" i="4" s="1"/>
  <c r="A15" i="4"/>
  <c r="M57" i="4" s="1"/>
  <c r="F14" i="4"/>
  <c r="L62" i="4" s="1"/>
  <c r="E14" i="4"/>
  <c r="L61" i="4" s="1"/>
  <c r="D14" i="4"/>
  <c r="L60" i="4" s="1"/>
  <c r="C14" i="4"/>
  <c r="L59" i="4" s="1"/>
  <c r="B14" i="4"/>
  <c r="L58" i="4" s="1"/>
  <c r="A14" i="4"/>
  <c r="L57" i="4" s="1"/>
  <c r="F13" i="4"/>
  <c r="K62" i="4" s="1"/>
  <c r="E13" i="4"/>
  <c r="K61" i="4" s="1"/>
  <c r="D13" i="4"/>
  <c r="K60" i="4" s="1"/>
  <c r="C13" i="4"/>
  <c r="B13" i="4"/>
  <c r="A13" i="4"/>
  <c r="K57" i="4" s="1"/>
  <c r="F12" i="4"/>
  <c r="J62" i="4" s="1"/>
  <c r="E12" i="4"/>
  <c r="J61" i="4" s="1"/>
  <c r="D12" i="4"/>
  <c r="J60" i="4" s="1"/>
  <c r="C12" i="4"/>
  <c r="J59" i="4" s="1"/>
  <c r="B12" i="4"/>
  <c r="J58" i="4" s="1"/>
  <c r="A12" i="4"/>
  <c r="J57" i="4" s="1"/>
  <c r="F11" i="4"/>
  <c r="I62" i="4" s="1"/>
  <c r="E11" i="4"/>
  <c r="I61" i="4" s="1"/>
  <c r="D11" i="4"/>
  <c r="I60" i="4" s="1"/>
  <c r="C11" i="4"/>
  <c r="I59" i="4" s="1"/>
  <c r="B11" i="4"/>
  <c r="I58" i="4" s="1"/>
  <c r="A11" i="4"/>
  <c r="I57" i="4" s="1"/>
  <c r="F10" i="4"/>
  <c r="H62" i="4" s="1"/>
  <c r="E10" i="4"/>
  <c r="H61" i="4" s="1"/>
  <c r="D10" i="4"/>
  <c r="H60" i="4" s="1"/>
  <c r="C10" i="4"/>
  <c r="H59" i="4" s="1"/>
  <c r="B10" i="4"/>
  <c r="H58" i="4" s="1"/>
  <c r="A10" i="4"/>
  <c r="H57" i="4" s="1"/>
  <c r="F9" i="4"/>
  <c r="E9" i="4"/>
  <c r="G61" i="4" s="1"/>
  <c r="D9" i="4"/>
  <c r="G60" i="4" s="1"/>
  <c r="C9" i="4"/>
  <c r="G59" i="4" s="1"/>
  <c r="B9" i="4"/>
  <c r="A9" i="4"/>
  <c r="G57" i="4" s="1"/>
  <c r="F8" i="4"/>
  <c r="F62" i="4" s="1"/>
  <c r="E8" i="4"/>
  <c r="F61" i="4" s="1"/>
  <c r="D8" i="4"/>
  <c r="F60" i="4" s="1"/>
  <c r="C8" i="4"/>
  <c r="F59" i="4" s="1"/>
  <c r="B8" i="4"/>
  <c r="F58" i="4" s="1"/>
  <c r="A8" i="4"/>
  <c r="F57" i="4" s="1"/>
  <c r="F7" i="4"/>
  <c r="E62" i="4" s="1"/>
  <c r="E7" i="4"/>
  <c r="E61" i="4" s="1"/>
  <c r="D7" i="4"/>
  <c r="E60" i="4" s="1"/>
  <c r="C7" i="4"/>
  <c r="E59" i="4" s="1"/>
  <c r="B7" i="4"/>
  <c r="E58" i="4" s="1"/>
  <c r="A7" i="4"/>
  <c r="E57" i="4" s="1"/>
  <c r="F6" i="4"/>
  <c r="D62" i="4" s="1"/>
  <c r="E6" i="4"/>
  <c r="D61" i="4" s="1"/>
  <c r="D6" i="4"/>
  <c r="D60" i="4" s="1"/>
  <c r="C6" i="4"/>
  <c r="D59" i="4" s="1"/>
  <c r="B6" i="4"/>
  <c r="D58" i="4" s="1"/>
  <c r="A6" i="4"/>
  <c r="D57" i="4" s="1"/>
  <c r="F5" i="4"/>
  <c r="E5" i="4"/>
  <c r="C61" i="4" s="1"/>
  <c r="D5" i="4"/>
  <c r="C60" i="4" s="1"/>
  <c r="C5" i="4"/>
  <c r="C59" i="4" s="1"/>
  <c r="B5" i="4"/>
  <c r="C58" i="4" s="1"/>
  <c r="A5" i="4"/>
  <c r="C57" i="4" s="1"/>
  <c r="F4" i="4"/>
  <c r="F52" i="4" s="1"/>
  <c r="E4" i="4"/>
  <c r="D4" i="4"/>
  <c r="D48" i="4" s="1"/>
  <c r="C4" i="4"/>
  <c r="C49" i="4" s="1"/>
  <c r="B4" i="4"/>
  <c r="B52" i="4" s="1"/>
  <c r="A4" i="4"/>
  <c r="B57" i="4" s="1"/>
  <c r="V62" i="3"/>
  <c r="AP60" i="3"/>
  <c r="V60" i="3"/>
  <c r="J60" i="3"/>
  <c r="AP59" i="3"/>
  <c r="AL59" i="3"/>
  <c r="Z59" i="3"/>
  <c r="V59" i="3"/>
  <c r="J59" i="3"/>
  <c r="F59" i="3"/>
  <c r="V58" i="3"/>
  <c r="F47" i="3"/>
  <c r="AS62" i="3" s="1"/>
  <c r="E47" i="3"/>
  <c r="AS61" i="3" s="1"/>
  <c r="D47" i="3"/>
  <c r="AS60" i="3" s="1"/>
  <c r="C47" i="3"/>
  <c r="AS59" i="3" s="1"/>
  <c r="B47" i="3"/>
  <c r="AS58" i="3" s="1"/>
  <c r="A47" i="3"/>
  <c r="AS57" i="3" s="1"/>
  <c r="F46" i="3"/>
  <c r="AR62" i="3" s="1"/>
  <c r="E46" i="3"/>
  <c r="AR61" i="3" s="1"/>
  <c r="D46" i="3"/>
  <c r="AR60" i="3" s="1"/>
  <c r="C46" i="3"/>
  <c r="AR59" i="3" s="1"/>
  <c r="B46" i="3"/>
  <c r="AR58" i="3" s="1"/>
  <c r="A46" i="3"/>
  <c r="AR57" i="3" s="1"/>
  <c r="F45" i="3"/>
  <c r="AQ62" i="3" s="1"/>
  <c r="E45" i="3"/>
  <c r="AQ61" i="3" s="1"/>
  <c r="D45" i="3"/>
  <c r="AQ60" i="3" s="1"/>
  <c r="C45" i="3"/>
  <c r="AQ59" i="3" s="1"/>
  <c r="B45" i="3"/>
  <c r="AQ58" i="3" s="1"/>
  <c r="A45" i="3"/>
  <c r="AQ57" i="3" s="1"/>
  <c r="F44" i="3"/>
  <c r="AP62" i="3" s="1"/>
  <c r="E44" i="3"/>
  <c r="AP61" i="3" s="1"/>
  <c r="D44" i="3"/>
  <c r="C44" i="3"/>
  <c r="B44" i="3"/>
  <c r="AP58" i="3" s="1"/>
  <c r="A44" i="3"/>
  <c r="AP57" i="3" s="1"/>
  <c r="F43" i="3"/>
  <c r="AO62" i="3" s="1"/>
  <c r="E43" i="3"/>
  <c r="AO61" i="3" s="1"/>
  <c r="D43" i="3"/>
  <c r="AO60" i="3" s="1"/>
  <c r="C43" i="3"/>
  <c r="AO59" i="3" s="1"/>
  <c r="B43" i="3"/>
  <c r="AO58" i="3" s="1"/>
  <c r="A43" i="3"/>
  <c r="AO57" i="3" s="1"/>
  <c r="F42" i="3"/>
  <c r="AN62" i="3" s="1"/>
  <c r="E42" i="3"/>
  <c r="AN61" i="3" s="1"/>
  <c r="D42" i="3"/>
  <c r="AN60" i="3" s="1"/>
  <c r="C42" i="3"/>
  <c r="AN59" i="3" s="1"/>
  <c r="B42" i="3"/>
  <c r="AN58" i="3" s="1"/>
  <c r="A42" i="3"/>
  <c r="AN57" i="3" s="1"/>
  <c r="F41" i="3"/>
  <c r="AM62" i="3" s="1"/>
  <c r="E41" i="3"/>
  <c r="AM61" i="3" s="1"/>
  <c r="D41" i="3"/>
  <c r="AM60" i="3" s="1"/>
  <c r="C41" i="3"/>
  <c r="AM59" i="3" s="1"/>
  <c r="B41" i="3"/>
  <c r="AM58" i="3" s="1"/>
  <c r="A41" i="3"/>
  <c r="AM57" i="3" s="1"/>
  <c r="F40" i="3"/>
  <c r="AL62" i="3" s="1"/>
  <c r="E40" i="3"/>
  <c r="AL61" i="3" s="1"/>
  <c r="D40" i="3"/>
  <c r="AL60" i="3" s="1"/>
  <c r="C40" i="3"/>
  <c r="B40" i="3"/>
  <c r="AL58" i="3" s="1"/>
  <c r="A40" i="3"/>
  <c r="AL57" i="3" s="1"/>
  <c r="F39" i="3"/>
  <c r="AK62" i="3" s="1"/>
  <c r="E39" i="3"/>
  <c r="AK61" i="3" s="1"/>
  <c r="D39" i="3"/>
  <c r="AK60" i="3" s="1"/>
  <c r="C39" i="3"/>
  <c r="AK59" i="3" s="1"/>
  <c r="B39" i="3"/>
  <c r="AK58" i="3" s="1"/>
  <c r="A39" i="3"/>
  <c r="AK57" i="3" s="1"/>
  <c r="F38" i="3"/>
  <c r="AJ62" i="3" s="1"/>
  <c r="E38" i="3"/>
  <c r="AJ61" i="3" s="1"/>
  <c r="D38" i="3"/>
  <c r="AJ60" i="3" s="1"/>
  <c r="C38" i="3"/>
  <c r="AJ59" i="3" s="1"/>
  <c r="B38" i="3"/>
  <c r="AJ58" i="3" s="1"/>
  <c r="A38" i="3"/>
  <c r="AJ57" i="3" s="1"/>
  <c r="F37" i="3"/>
  <c r="AI62" i="3" s="1"/>
  <c r="E37" i="3"/>
  <c r="AI61" i="3" s="1"/>
  <c r="D37" i="3"/>
  <c r="AI60" i="3" s="1"/>
  <c r="C37" i="3"/>
  <c r="AI59" i="3" s="1"/>
  <c r="B37" i="3"/>
  <c r="AI58" i="3" s="1"/>
  <c r="A37" i="3"/>
  <c r="AI57" i="3" s="1"/>
  <c r="F36" i="3"/>
  <c r="AH62" i="3" s="1"/>
  <c r="E36" i="3"/>
  <c r="AH61" i="3" s="1"/>
  <c r="D36" i="3"/>
  <c r="AH60" i="3" s="1"/>
  <c r="C36" i="3"/>
  <c r="AH59" i="3" s="1"/>
  <c r="B36" i="3"/>
  <c r="AH58" i="3" s="1"/>
  <c r="A36" i="3"/>
  <c r="AH57" i="3" s="1"/>
  <c r="F35" i="3"/>
  <c r="AG62" i="3" s="1"/>
  <c r="E35" i="3"/>
  <c r="AG61" i="3" s="1"/>
  <c r="D35" i="3"/>
  <c r="AG60" i="3" s="1"/>
  <c r="C35" i="3"/>
  <c r="AG59" i="3" s="1"/>
  <c r="B35" i="3"/>
  <c r="AG58" i="3" s="1"/>
  <c r="A35" i="3"/>
  <c r="AG57" i="3" s="1"/>
  <c r="F34" i="3"/>
  <c r="AF62" i="3" s="1"/>
  <c r="E34" i="3"/>
  <c r="AF61" i="3" s="1"/>
  <c r="D34" i="3"/>
  <c r="AF60" i="3" s="1"/>
  <c r="C34" i="3"/>
  <c r="AF59" i="3" s="1"/>
  <c r="B34" i="3"/>
  <c r="AF58" i="3" s="1"/>
  <c r="A34" i="3"/>
  <c r="AF57" i="3" s="1"/>
  <c r="F33" i="3"/>
  <c r="AE62" i="3" s="1"/>
  <c r="E33" i="3"/>
  <c r="AE61" i="3" s="1"/>
  <c r="D33" i="3"/>
  <c r="AE60" i="3" s="1"/>
  <c r="C33" i="3"/>
  <c r="AE59" i="3" s="1"/>
  <c r="B33" i="3"/>
  <c r="AE58" i="3" s="1"/>
  <c r="A33" i="3"/>
  <c r="AE57" i="3" s="1"/>
  <c r="F32" i="3"/>
  <c r="AD62" i="3" s="1"/>
  <c r="E32" i="3"/>
  <c r="AD61" i="3" s="1"/>
  <c r="D32" i="3"/>
  <c r="AD60" i="3" s="1"/>
  <c r="C32" i="3"/>
  <c r="AD59" i="3" s="1"/>
  <c r="B32" i="3"/>
  <c r="AD58" i="3" s="1"/>
  <c r="A32" i="3"/>
  <c r="AD57" i="3" s="1"/>
  <c r="F31" i="3"/>
  <c r="AC62" i="3" s="1"/>
  <c r="E31" i="3"/>
  <c r="AC61" i="3" s="1"/>
  <c r="D31" i="3"/>
  <c r="AC60" i="3" s="1"/>
  <c r="C31" i="3"/>
  <c r="AC59" i="3" s="1"/>
  <c r="B31" i="3"/>
  <c r="AC58" i="3" s="1"/>
  <c r="A31" i="3"/>
  <c r="AC57" i="3" s="1"/>
  <c r="F30" i="3"/>
  <c r="AB62" i="3" s="1"/>
  <c r="E30" i="3"/>
  <c r="AB61" i="3" s="1"/>
  <c r="D30" i="3"/>
  <c r="AB60" i="3" s="1"/>
  <c r="C30" i="3"/>
  <c r="AB59" i="3" s="1"/>
  <c r="B30" i="3"/>
  <c r="AB58" i="3" s="1"/>
  <c r="A30" i="3"/>
  <c r="AB57" i="3" s="1"/>
  <c r="F29" i="3"/>
  <c r="AA62" i="3" s="1"/>
  <c r="E29" i="3"/>
  <c r="AA61" i="3" s="1"/>
  <c r="D29" i="3"/>
  <c r="AA60" i="3" s="1"/>
  <c r="C29" i="3"/>
  <c r="AA59" i="3" s="1"/>
  <c r="B29" i="3"/>
  <c r="AA58" i="3" s="1"/>
  <c r="A29" i="3"/>
  <c r="AA57" i="3" s="1"/>
  <c r="F28" i="3"/>
  <c r="Z62" i="3" s="1"/>
  <c r="E28" i="3"/>
  <c r="Z61" i="3" s="1"/>
  <c r="D28" i="3"/>
  <c r="Z60" i="3" s="1"/>
  <c r="C28" i="3"/>
  <c r="B28" i="3"/>
  <c r="Z58" i="3" s="1"/>
  <c r="A28" i="3"/>
  <c r="Z57" i="3" s="1"/>
  <c r="F27" i="3"/>
  <c r="Y62" i="3" s="1"/>
  <c r="E27" i="3"/>
  <c r="Y61" i="3" s="1"/>
  <c r="D27" i="3"/>
  <c r="Y60" i="3" s="1"/>
  <c r="C27" i="3"/>
  <c r="Y59" i="3" s="1"/>
  <c r="B27" i="3"/>
  <c r="Y58" i="3" s="1"/>
  <c r="A27" i="3"/>
  <c r="Y57" i="3" s="1"/>
  <c r="F26" i="3"/>
  <c r="X62" i="3" s="1"/>
  <c r="E26" i="3"/>
  <c r="X61" i="3" s="1"/>
  <c r="D26" i="3"/>
  <c r="X60" i="3" s="1"/>
  <c r="C26" i="3"/>
  <c r="X59" i="3" s="1"/>
  <c r="B26" i="3"/>
  <c r="X58" i="3" s="1"/>
  <c r="A26" i="3"/>
  <c r="X57" i="3" s="1"/>
  <c r="F25" i="3"/>
  <c r="W62" i="3" s="1"/>
  <c r="E25" i="3"/>
  <c r="W61" i="3" s="1"/>
  <c r="D25" i="3"/>
  <c r="W60" i="3" s="1"/>
  <c r="C25" i="3"/>
  <c r="W59" i="3" s="1"/>
  <c r="B25" i="3"/>
  <c r="W58" i="3" s="1"/>
  <c r="A25" i="3"/>
  <c r="W57" i="3" s="1"/>
  <c r="F24" i="3"/>
  <c r="E24" i="3"/>
  <c r="V61" i="3" s="1"/>
  <c r="D24" i="3"/>
  <c r="C24" i="3"/>
  <c r="B24" i="3"/>
  <c r="A24" i="3"/>
  <c r="V57" i="3" s="1"/>
  <c r="F23" i="3"/>
  <c r="U62" i="3" s="1"/>
  <c r="E23" i="3"/>
  <c r="U61" i="3" s="1"/>
  <c r="D23" i="3"/>
  <c r="U60" i="3" s="1"/>
  <c r="C23" i="3"/>
  <c r="U59" i="3" s="1"/>
  <c r="B23" i="3"/>
  <c r="U58" i="3" s="1"/>
  <c r="A23" i="3"/>
  <c r="U57" i="3" s="1"/>
  <c r="F22" i="3"/>
  <c r="T62" i="3" s="1"/>
  <c r="E22" i="3"/>
  <c r="T61" i="3" s="1"/>
  <c r="D22" i="3"/>
  <c r="T60" i="3" s="1"/>
  <c r="C22" i="3"/>
  <c r="T59" i="3" s="1"/>
  <c r="B22" i="3"/>
  <c r="T58" i="3" s="1"/>
  <c r="A22" i="3"/>
  <c r="T57" i="3" s="1"/>
  <c r="F21" i="3"/>
  <c r="S62" i="3" s="1"/>
  <c r="E21" i="3"/>
  <c r="S61" i="3" s="1"/>
  <c r="D21" i="3"/>
  <c r="S60" i="3" s="1"/>
  <c r="C21" i="3"/>
  <c r="S59" i="3" s="1"/>
  <c r="B21" i="3"/>
  <c r="S58" i="3" s="1"/>
  <c r="A21" i="3"/>
  <c r="S57" i="3" s="1"/>
  <c r="F20" i="3"/>
  <c r="R62" i="3" s="1"/>
  <c r="E20" i="3"/>
  <c r="R61" i="3" s="1"/>
  <c r="D20" i="3"/>
  <c r="R60" i="3" s="1"/>
  <c r="C20" i="3"/>
  <c r="R59" i="3" s="1"/>
  <c r="B20" i="3"/>
  <c r="R58" i="3" s="1"/>
  <c r="A20" i="3"/>
  <c r="R57" i="3" s="1"/>
  <c r="F19" i="3"/>
  <c r="Q62" i="3" s="1"/>
  <c r="E19" i="3"/>
  <c r="Q61" i="3" s="1"/>
  <c r="D19" i="3"/>
  <c r="Q60" i="3" s="1"/>
  <c r="C19" i="3"/>
  <c r="Q59" i="3" s="1"/>
  <c r="B19" i="3"/>
  <c r="Q58" i="3" s="1"/>
  <c r="A19" i="3"/>
  <c r="Q57" i="3" s="1"/>
  <c r="F18" i="3"/>
  <c r="P62" i="3" s="1"/>
  <c r="E18" i="3"/>
  <c r="P61" i="3" s="1"/>
  <c r="D18" i="3"/>
  <c r="P60" i="3" s="1"/>
  <c r="C18" i="3"/>
  <c r="P59" i="3" s="1"/>
  <c r="B18" i="3"/>
  <c r="P58" i="3" s="1"/>
  <c r="A18" i="3"/>
  <c r="P57" i="3" s="1"/>
  <c r="F17" i="3"/>
  <c r="O62" i="3" s="1"/>
  <c r="E17" i="3"/>
  <c r="O61" i="3" s="1"/>
  <c r="D17" i="3"/>
  <c r="O60" i="3" s="1"/>
  <c r="C17" i="3"/>
  <c r="O59" i="3" s="1"/>
  <c r="B17" i="3"/>
  <c r="O58" i="3" s="1"/>
  <c r="A17" i="3"/>
  <c r="O57" i="3" s="1"/>
  <c r="F16" i="3"/>
  <c r="N62" i="3" s="1"/>
  <c r="E16" i="3"/>
  <c r="N61" i="3" s="1"/>
  <c r="D16" i="3"/>
  <c r="N60" i="3" s="1"/>
  <c r="C16" i="3"/>
  <c r="N59" i="3" s="1"/>
  <c r="B16" i="3"/>
  <c r="N58" i="3" s="1"/>
  <c r="A16" i="3"/>
  <c r="N57" i="3" s="1"/>
  <c r="F15" i="3"/>
  <c r="M62" i="3" s="1"/>
  <c r="E15" i="3"/>
  <c r="M61" i="3" s="1"/>
  <c r="D15" i="3"/>
  <c r="M60" i="3" s="1"/>
  <c r="C15" i="3"/>
  <c r="M59" i="3" s="1"/>
  <c r="B15" i="3"/>
  <c r="M58" i="3" s="1"/>
  <c r="A15" i="3"/>
  <c r="M57" i="3" s="1"/>
  <c r="F14" i="3"/>
  <c r="L62" i="3" s="1"/>
  <c r="E14" i="3"/>
  <c r="L61" i="3" s="1"/>
  <c r="D14" i="3"/>
  <c r="L60" i="3" s="1"/>
  <c r="C14" i="3"/>
  <c r="L59" i="3" s="1"/>
  <c r="B14" i="3"/>
  <c r="L58" i="3" s="1"/>
  <c r="A14" i="3"/>
  <c r="L57" i="3" s="1"/>
  <c r="F13" i="3"/>
  <c r="K62" i="3" s="1"/>
  <c r="E13" i="3"/>
  <c r="K61" i="3" s="1"/>
  <c r="D13" i="3"/>
  <c r="K60" i="3" s="1"/>
  <c r="C13" i="3"/>
  <c r="K59" i="3" s="1"/>
  <c r="B13" i="3"/>
  <c r="K58" i="3" s="1"/>
  <c r="A13" i="3"/>
  <c r="K57" i="3" s="1"/>
  <c r="F12" i="3"/>
  <c r="J62" i="3" s="1"/>
  <c r="E12" i="3"/>
  <c r="J61" i="3" s="1"/>
  <c r="D12" i="3"/>
  <c r="C12" i="3"/>
  <c r="B12" i="3"/>
  <c r="J58" i="3" s="1"/>
  <c r="A12" i="3"/>
  <c r="J57" i="3" s="1"/>
  <c r="F11" i="3"/>
  <c r="I62" i="3" s="1"/>
  <c r="E11" i="3"/>
  <c r="I61" i="3" s="1"/>
  <c r="D11" i="3"/>
  <c r="I60" i="3" s="1"/>
  <c r="C11" i="3"/>
  <c r="I59" i="3" s="1"/>
  <c r="B11" i="3"/>
  <c r="I58" i="3" s="1"/>
  <c r="A11" i="3"/>
  <c r="I57" i="3" s="1"/>
  <c r="F10" i="3"/>
  <c r="H62" i="3" s="1"/>
  <c r="E10" i="3"/>
  <c r="H61" i="3" s="1"/>
  <c r="D10" i="3"/>
  <c r="H60" i="3" s="1"/>
  <c r="C10" i="3"/>
  <c r="H59" i="3" s="1"/>
  <c r="B10" i="3"/>
  <c r="H58" i="3" s="1"/>
  <c r="A10" i="3"/>
  <c r="H57" i="3" s="1"/>
  <c r="F9" i="3"/>
  <c r="G62" i="3" s="1"/>
  <c r="E9" i="3"/>
  <c r="G61" i="3" s="1"/>
  <c r="D9" i="3"/>
  <c r="G60" i="3" s="1"/>
  <c r="C9" i="3"/>
  <c r="G59" i="3" s="1"/>
  <c r="B9" i="3"/>
  <c r="G58" i="3" s="1"/>
  <c r="A9" i="3"/>
  <c r="G57" i="3" s="1"/>
  <c r="F8" i="3"/>
  <c r="F62" i="3" s="1"/>
  <c r="E8" i="3"/>
  <c r="F61" i="3" s="1"/>
  <c r="D8" i="3"/>
  <c r="F60" i="3" s="1"/>
  <c r="C8" i="3"/>
  <c r="B8" i="3"/>
  <c r="F58" i="3" s="1"/>
  <c r="A8" i="3"/>
  <c r="F57" i="3" s="1"/>
  <c r="F7" i="3"/>
  <c r="E62" i="3" s="1"/>
  <c r="E7" i="3"/>
  <c r="E61" i="3" s="1"/>
  <c r="D7" i="3"/>
  <c r="E60" i="3" s="1"/>
  <c r="C7" i="3"/>
  <c r="E59" i="3" s="1"/>
  <c r="B7" i="3"/>
  <c r="E58" i="3" s="1"/>
  <c r="A7" i="3"/>
  <c r="E57" i="3" s="1"/>
  <c r="F6" i="3"/>
  <c r="D62" i="3" s="1"/>
  <c r="E6" i="3"/>
  <c r="D61" i="3" s="1"/>
  <c r="D6" i="3"/>
  <c r="D60" i="3" s="1"/>
  <c r="C6" i="3"/>
  <c r="D59" i="3" s="1"/>
  <c r="B6" i="3"/>
  <c r="D58" i="3" s="1"/>
  <c r="A6" i="3"/>
  <c r="D57" i="3" s="1"/>
  <c r="F5" i="3"/>
  <c r="C62" i="3" s="1"/>
  <c r="E5" i="3"/>
  <c r="C61" i="3" s="1"/>
  <c r="D5" i="3"/>
  <c r="C60" i="3" s="1"/>
  <c r="C5" i="3"/>
  <c r="C59" i="3" s="1"/>
  <c r="B5" i="3"/>
  <c r="C58" i="3" s="1"/>
  <c r="A5" i="3"/>
  <c r="C57" i="3" s="1"/>
  <c r="F4" i="3"/>
  <c r="E4" i="3"/>
  <c r="B61" i="3" s="1"/>
  <c r="D4" i="3"/>
  <c r="B60" i="3" s="1"/>
  <c r="C4" i="3"/>
  <c r="B59" i="3" s="1"/>
  <c r="B4" i="3"/>
  <c r="B49" i="3" s="1"/>
  <c r="A4" i="3"/>
  <c r="B57" i="3" s="1"/>
  <c r="C52" i="3" l="1"/>
  <c r="B50" i="4"/>
  <c r="F50" i="4"/>
  <c r="D50" i="4"/>
  <c r="D52" i="4"/>
  <c r="E53" i="4"/>
  <c r="E51" i="4"/>
  <c r="E55" i="4"/>
  <c r="C55" i="4"/>
  <c r="C51" i="4"/>
  <c r="C50" i="4"/>
  <c r="B59" i="4"/>
  <c r="C52" i="4"/>
  <c r="C48" i="4"/>
  <c r="C54" i="4" s="1"/>
  <c r="C56" i="4" s="1"/>
  <c r="C53" i="4"/>
  <c r="B49" i="4"/>
  <c r="F49" i="4"/>
  <c r="E50" i="4"/>
  <c r="D51" i="4"/>
  <c r="D54" i="4" s="1"/>
  <c r="D56" i="4" s="1"/>
  <c r="B53" i="4"/>
  <c r="F53" i="4"/>
  <c r="D55" i="4"/>
  <c r="B58" i="4"/>
  <c r="B60" i="4"/>
  <c r="B61" i="4"/>
  <c r="B62" i="4"/>
  <c r="E48" i="4"/>
  <c r="E54" i="4" s="1"/>
  <c r="E56" i="4" s="1"/>
  <c r="D49" i="4"/>
  <c r="B51" i="4"/>
  <c r="F51" i="4"/>
  <c r="E52" i="4"/>
  <c r="D53" i="4"/>
  <c r="B55" i="4"/>
  <c r="F55" i="4"/>
  <c r="B48" i="4"/>
  <c r="F48" i="4"/>
  <c r="E49" i="4"/>
  <c r="F52" i="3"/>
  <c r="F48" i="3"/>
  <c r="F55" i="3"/>
  <c r="F51" i="3"/>
  <c r="F50" i="3"/>
  <c r="D55" i="3"/>
  <c r="C55" i="3"/>
  <c r="F49" i="3"/>
  <c r="B53" i="3"/>
  <c r="B58" i="3"/>
  <c r="B62" i="3"/>
  <c r="D50" i="3"/>
  <c r="E50" i="3"/>
  <c r="F53" i="3"/>
  <c r="B52" i="3"/>
  <c r="B48" i="3"/>
  <c r="B55" i="3"/>
  <c r="B51" i="3"/>
  <c r="B50" i="3"/>
  <c r="E53" i="3"/>
  <c r="E49" i="3"/>
  <c r="E52" i="3"/>
  <c r="E48" i="3"/>
  <c r="E55" i="3"/>
  <c r="E51" i="3"/>
  <c r="C48" i="3"/>
  <c r="D51" i="3"/>
  <c r="D48" i="3"/>
  <c r="D54" i="3" s="1"/>
  <c r="D56" i="3" s="1"/>
  <c r="C49" i="3"/>
  <c r="D52" i="3"/>
  <c r="C53" i="3"/>
  <c r="D49" i="3"/>
  <c r="C50" i="3"/>
  <c r="D53" i="3"/>
  <c r="C51" i="3"/>
  <c r="F54" i="4" l="1"/>
  <c r="F56" i="4" s="1"/>
  <c r="B54" i="3"/>
  <c r="B56" i="3" s="1"/>
  <c r="B54" i="4"/>
  <c r="B56" i="4" s="1"/>
  <c r="E54" i="3"/>
  <c r="E56" i="3" s="1"/>
  <c r="C54" i="3"/>
  <c r="C56" i="3" s="1"/>
  <c r="F54" i="3"/>
  <c r="F56" i="3" s="1"/>
</calcChain>
</file>

<file path=xl/sharedStrings.xml><?xml version="1.0" encoding="utf-8"?>
<sst xmlns="http://schemas.openxmlformats.org/spreadsheetml/2006/main" count="74" uniqueCount="47">
  <si>
    <t>Year</t>
  </si>
  <si>
    <t>Total</t>
  </si>
  <si>
    <t>Max</t>
  </si>
  <si>
    <t>Mini</t>
  </si>
  <si>
    <t>Avera</t>
  </si>
  <si>
    <t>Total (mm)</t>
  </si>
  <si>
    <t>Mean</t>
  </si>
  <si>
    <t>Minimum</t>
  </si>
  <si>
    <t>Maximum</t>
  </si>
  <si>
    <t>Stardard deviation</t>
  </si>
  <si>
    <t>Kurtosis</t>
  </si>
  <si>
    <t>Skewness</t>
  </si>
  <si>
    <t>Coefficient of variation %</t>
  </si>
  <si>
    <t>R^2</t>
  </si>
  <si>
    <t>normality test</t>
  </si>
  <si>
    <t>Post Monsoon</t>
  </si>
  <si>
    <t>I want to find trend analysis. Total, max, mini and average data has been calculated from daily data</t>
  </si>
  <si>
    <t>Runoff at daggar</t>
  </si>
  <si>
    <t>Pre Monsoon</t>
  </si>
  <si>
    <t>year</t>
  </si>
  <si>
    <t xml:space="preserve">total </t>
  </si>
  <si>
    <t>Average</t>
  </si>
  <si>
    <t>Flow (mm)</t>
  </si>
  <si>
    <t>all values are in cumecs except where mentioned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</si>
  <si>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</si>
  <si>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</si>
  <si>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</si>
  <si>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</si>
  <si>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</si>
  <si>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</si>
  <si>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</si>
  <si>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</si>
  <si>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</si>
  <si>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</si>
  <si>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</si>
  <si>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</si>
  <si>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</si>
  <si>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</si>
  <si>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</si>
  <si>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</si>
  <si>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</si>
  <si>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</si>
  <si>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</si>
  <si>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</si>
  <si>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</si>
  <si>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</si>
  <si>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SUMMARY regression output for year and total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</si>
</sst>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4" borderId="1" xfId="1" applyFill="1" applyBorder="1"/>
    <xf numFmtId="2" fontId="1" fillId="0" borderId="0" xfId="1" applyNumberFormat="1"/>
    <xf numFmtId="0" fontId="1" fillId="2" borderId="1" xfId="1" applyFill="1" applyBorder="1" applyAlignment="1">
      <alignment horizontal="center"/>
    </xf>
    <xf numFmtId="164" fontId="1" fillId="3" borderId="1" xfId="1" applyNumberFormat="1" applyFill="1" applyBorder="1" applyAlignment="1">
      <alignment horizontal="center"/>
    </xf>
    <xf numFmtId="2" fontId="1" fillId="3" borderId="1" xfId="1" applyNumberFormat="1" applyFill="1" applyBorder="1" applyAlignment="1">
      <alignment horizontal="center"/>
    </xf>
    <xf numFmtId="165" fontId="1" fillId="3" borderId="2" xfId="1" applyNumberFormat="1" applyFill="1" applyBorder="1" applyAlignment="1">
      <alignment horizontal="center"/>
    </xf>
    <xf numFmtId="0" fontId="1" fillId="0" borderId="1" xfId="1" applyBorder="1"/>
    <xf numFmtId="1" fontId="1" fillId="0" borderId="1" xfId="1" applyNumberFormat="1" applyBorder="1"/>
    <xf numFmtId="0" fontId="1" fillId="2" borderId="3" xfId="1" applyFill="1" applyBorder="1" applyAlignment="1">
      <alignment horizontal="center"/>
    </xf>
    <xf numFmtId="2" fontId="1" fillId="3" borderId="2" xfId="1" applyNumberFormat="1" applyFill="1" applyBorder="1" applyAlignment="1">
      <alignment horizontal="center"/>
    </xf>
    <xf numFmtId="2" fontId="1" fillId="0" borderId="1" xfId="1" applyNumberFormat="1" applyBorder="1"/>
    <xf numFmtId="0" fontId="1" fillId="4" borderId="1" xfId="1" applyFill="1" applyBorder="1" applyAlignment="1">
      <alignment horizontal="center"/>
    </xf>
    <xf numFmtId="0" fontId="0" fillId="0" borderId="0" xfId="0" applyFill="1" applyBorder="1" applyAlignment="1"/>
    <xf numFmtId="0" fontId="0" fillId="0" borderId="4" xfId="0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Continuous"/>
    </xf>
    <xf numFmtId="0" fontId="0" fillId="5" borderId="0" xfId="0" applyFill="1" applyBorder="1" applyAlignment="1"/>
    <xf numFmtId="0" fontId="0" fillId="5" borderId="4" xfId="0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Monsoon'!$A$58</c:f>
              <c:strCache>
                <c:ptCount val="1"/>
                <c:pt idx="0">
                  <c:v>total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Monsoon'!$B$58:$AS$58</c:f>
              <c:numCache>
                <c:formatCode>0</c:formatCode>
                <c:ptCount val="44"/>
                <c:pt idx="0">
                  <c:v>184.31039365618801</c:v>
                </c:pt>
                <c:pt idx="1">
                  <c:v>157.80232228830357</c:v>
                </c:pt>
                <c:pt idx="2">
                  <c:v>276.09742282639479</c:v>
                </c:pt>
                <c:pt idx="3">
                  <c:v>380.99688473520246</c:v>
                </c:pt>
                <c:pt idx="4">
                  <c:v>216.65250637213251</c:v>
                </c:pt>
                <c:pt idx="5">
                  <c:v>234.72104219767769</c:v>
                </c:pt>
                <c:pt idx="6">
                  <c:v>588.36023789294813</c:v>
                </c:pt>
                <c:pt idx="7">
                  <c:v>519.08807703200227</c:v>
                </c:pt>
                <c:pt idx="8">
                  <c:v>866.61002548853003</c:v>
                </c:pt>
                <c:pt idx="9">
                  <c:v>580.31719059756438</c:v>
                </c:pt>
                <c:pt idx="10">
                  <c:v>649.98583970546588</c:v>
                </c:pt>
                <c:pt idx="11">
                  <c:v>470.77315208156324</c:v>
                </c:pt>
                <c:pt idx="12">
                  <c:v>499.15038232795234</c:v>
                </c:pt>
                <c:pt idx="13">
                  <c:v>932.88020390824124</c:v>
                </c:pt>
                <c:pt idx="14">
                  <c:v>367.13395638629282</c:v>
                </c:pt>
                <c:pt idx="15">
                  <c:v>255.5706598697252</c:v>
                </c:pt>
                <c:pt idx="16">
                  <c:v>631.18096856414604</c:v>
                </c:pt>
                <c:pt idx="17">
                  <c:v>953.69583687340696</c:v>
                </c:pt>
                <c:pt idx="18">
                  <c:v>407.21042197677707</c:v>
                </c:pt>
                <c:pt idx="19">
                  <c:v>275.46000000000004</c:v>
                </c:pt>
                <c:pt idx="20">
                  <c:v>385.87699999999995</c:v>
                </c:pt>
                <c:pt idx="21">
                  <c:v>944.69169793103447</c:v>
                </c:pt>
                <c:pt idx="22">
                  <c:v>621.39499999999998</c:v>
                </c:pt>
                <c:pt idx="23">
                  <c:v>1021.181</c:v>
                </c:pt>
                <c:pt idx="24">
                  <c:v>546.96682987551867</c:v>
                </c:pt>
                <c:pt idx="25">
                  <c:v>803.93000000000006</c:v>
                </c:pt>
                <c:pt idx="26">
                  <c:v>565.88199999999995</c:v>
                </c:pt>
                <c:pt idx="27">
                  <c:v>537.08299999999997</c:v>
                </c:pt>
                <c:pt idx="28">
                  <c:v>990.98500000000001</c:v>
                </c:pt>
                <c:pt idx="29">
                  <c:v>456.82500000000005</c:v>
                </c:pt>
                <c:pt idx="30">
                  <c:v>357.36699999999996</c:v>
                </c:pt>
                <c:pt idx="31">
                  <c:v>333.54199999999997</c:v>
                </c:pt>
                <c:pt idx="32">
                  <c:v>327.572</c:v>
                </c:pt>
                <c:pt idx="33">
                  <c:v>510.875</c:v>
                </c:pt>
                <c:pt idx="34">
                  <c:v>372.83799999999997</c:v>
                </c:pt>
                <c:pt idx="35">
                  <c:v>699.06599999999992</c:v>
                </c:pt>
                <c:pt idx="36">
                  <c:v>393.04399999999998</c:v>
                </c:pt>
                <c:pt idx="37">
                  <c:v>812.34900000000005</c:v>
                </c:pt>
                <c:pt idx="38">
                  <c:v>430.68600000000004</c:v>
                </c:pt>
                <c:pt idx="39">
                  <c:v>634.63249999999994</c:v>
                </c:pt>
                <c:pt idx="40">
                  <c:v>441.97800000000001</c:v>
                </c:pt>
                <c:pt idx="41">
                  <c:v>491.79600000000005</c:v>
                </c:pt>
                <c:pt idx="42">
                  <c:v>434.24399999999991</c:v>
                </c:pt>
                <c:pt idx="43">
                  <c:v>592.10599999999999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1546176"/>
        <c:axId val="1481554336"/>
      </c:scatterChart>
      <c:valAx>
        <c:axId val="1481546176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554336"/>
        <c:crosses val="autoZero"/>
        <c:crossBetween val="midCat"/>
      </c:valAx>
      <c:valAx>
        <c:axId val="1481554336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546176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Monsoon'!$A$62</c:f>
              <c:strCache>
                <c:ptCount val="1"/>
                <c:pt idx="0">
                  <c:v>Flow (mm)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Monsoon'!$B$62:$AS$62</c:f>
              <c:numCache>
                <c:formatCode>0</c:formatCode>
                <c:ptCount val="44"/>
                <c:pt idx="0">
                  <c:v>6.0034776465285962</c:v>
                </c:pt>
                <c:pt idx="1">
                  <c:v>5.142470834361097</c:v>
                </c:pt>
                <c:pt idx="2">
                  <c:v>9.0007095373390218</c:v>
                </c:pt>
                <c:pt idx="3">
                  <c:v>12.415228559334679</c:v>
                </c:pt>
                <c:pt idx="4">
                  <c:v>7.066078329267957</c:v>
                </c:pt>
                <c:pt idx="5">
                  <c:v>7.6498478910296814</c:v>
                </c:pt>
                <c:pt idx="6">
                  <c:v>19.272495835655313</c:v>
                </c:pt>
                <c:pt idx="7">
                  <c:v>16.934646434194217</c:v>
                </c:pt>
                <c:pt idx="8">
                  <c:v>28.221558363252665</c:v>
                </c:pt>
                <c:pt idx="9">
                  <c:v>18.900643455964527</c:v>
                </c:pt>
                <c:pt idx="10">
                  <c:v>21.175152185100934</c:v>
                </c:pt>
                <c:pt idx="11">
                  <c:v>15.351251435062107</c:v>
                </c:pt>
                <c:pt idx="12">
                  <c:v>16.308852772524766</c:v>
                </c:pt>
                <c:pt idx="13">
                  <c:v>30.443597871997028</c:v>
                </c:pt>
                <c:pt idx="14">
                  <c:v>11.986065052088566</c:v>
                </c:pt>
                <c:pt idx="15">
                  <c:v>8.3324867608859137</c:v>
                </c:pt>
                <c:pt idx="16">
                  <c:v>20.552921436249743</c:v>
                </c:pt>
                <c:pt idx="17">
                  <c:v>31.021033366526279</c:v>
                </c:pt>
                <c:pt idx="18">
                  <c:v>13.241382775600439</c:v>
                </c:pt>
                <c:pt idx="19">
                  <c:v>8.9744838709677417</c:v>
                </c:pt>
                <c:pt idx="20">
                  <c:v>12.595147311827958</c:v>
                </c:pt>
                <c:pt idx="21">
                  <c:v>31.000296369299225</c:v>
                </c:pt>
                <c:pt idx="22">
                  <c:v>20.247145161290323</c:v>
                </c:pt>
                <c:pt idx="23">
                  <c:v>33.183849462365593</c:v>
                </c:pt>
                <c:pt idx="24">
                  <c:v>17.923162655601661</c:v>
                </c:pt>
                <c:pt idx="25">
                  <c:v>26.12565053763441</c:v>
                </c:pt>
                <c:pt idx="26">
                  <c:v>18.417509677419353</c:v>
                </c:pt>
                <c:pt idx="27">
                  <c:v>17.586544086021501</c:v>
                </c:pt>
                <c:pt idx="28">
                  <c:v>32.156767741935482</c:v>
                </c:pt>
                <c:pt idx="29">
                  <c:v>14.874635483870971</c:v>
                </c:pt>
                <c:pt idx="30">
                  <c:v>11.648306451612903</c:v>
                </c:pt>
                <c:pt idx="31">
                  <c:v>10.889119354838709</c:v>
                </c:pt>
                <c:pt idx="32">
                  <c:v>10.680358064516129</c:v>
                </c:pt>
                <c:pt idx="33">
                  <c:v>16.668074193548389</c:v>
                </c:pt>
                <c:pt idx="34">
                  <c:v>12.150615053763442</c:v>
                </c:pt>
                <c:pt idx="35">
                  <c:v>22.751649462365592</c:v>
                </c:pt>
                <c:pt idx="36">
                  <c:v>12.817613978494624</c:v>
                </c:pt>
                <c:pt idx="37">
                  <c:v>26.443063440860218</c:v>
                </c:pt>
                <c:pt idx="38">
                  <c:v>14.094751612903227</c:v>
                </c:pt>
                <c:pt idx="39">
                  <c:v>20.947788709677418</c:v>
                </c:pt>
                <c:pt idx="40">
                  <c:v>14.413408602150538</c:v>
                </c:pt>
                <c:pt idx="41">
                  <c:v>16.03098924731183</c:v>
                </c:pt>
                <c:pt idx="42">
                  <c:v>14.149047311827957</c:v>
                </c:pt>
                <c:pt idx="43">
                  <c:v>19.280787096774191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297792"/>
        <c:axId val="1488518448"/>
      </c:scatterChart>
      <c:valAx>
        <c:axId val="1488297792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518448"/>
        <c:crosses val="autoZero"/>
        <c:crossBetween val="midCat"/>
      </c:valAx>
      <c:valAx>
        <c:axId val="14885184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297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Monsoon'!$A$58</c:f>
              <c:strCache>
                <c:ptCount val="1"/>
                <c:pt idx="0">
                  <c:v>total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Monsoon'!$B$58:$AS$58</c:f>
              <c:numCache>
                <c:formatCode>0.00</c:formatCode>
                <c:ptCount val="44"/>
                <c:pt idx="0">
                  <c:v>142.96233361653921</c:v>
                </c:pt>
                <c:pt idx="1">
                  <c:v>221.26876239025771</c:v>
                </c:pt>
                <c:pt idx="2">
                  <c:v>88.331917303879919</c:v>
                </c:pt>
                <c:pt idx="3">
                  <c:v>290.48428207306711</c:v>
                </c:pt>
                <c:pt idx="4">
                  <c:v>94.080996884735185</c:v>
                </c:pt>
                <c:pt idx="5">
                  <c:v>165.93033135089206</c:v>
                </c:pt>
                <c:pt idx="6">
                  <c:v>379.3826111583121</c:v>
                </c:pt>
                <c:pt idx="7">
                  <c:v>330.72783913905408</c:v>
                </c:pt>
                <c:pt idx="8">
                  <c:v>440.95157179269324</c:v>
                </c:pt>
                <c:pt idx="9">
                  <c:v>256.98102520532427</c:v>
                </c:pt>
                <c:pt idx="10">
                  <c:v>256.58453695836874</c:v>
                </c:pt>
                <c:pt idx="11">
                  <c:v>229.98867176437267</c:v>
                </c:pt>
                <c:pt idx="12">
                  <c:v>220.95723591050694</c:v>
                </c:pt>
                <c:pt idx="13">
                  <c:v>240.66836590201075</c:v>
                </c:pt>
                <c:pt idx="14">
                  <c:v>267.48796374964598</c:v>
                </c:pt>
                <c:pt idx="15">
                  <c:v>300.76465590484281</c:v>
                </c:pt>
                <c:pt idx="16">
                  <c:v>286.5760407816482</c:v>
                </c:pt>
                <c:pt idx="17">
                  <c:v>593.91107335032564</c:v>
                </c:pt>
                <c:pt idx="18">
                  <c:v>194.65024072500705</c:v>
                </c:pt>
                <c:pt idx="19">
                  <c:v>186.26</c:v>
                </c:pt>
                <c:pt idx="20">
                  <c:v>208.00000000000006</c:v>
                </c:pt>
                <c:pt idx="21">
                  <c:v>288.22584620689656</c:v>
                </c:pt>
                <c:pt idx="22">
                  <c:v>358.55200000000002</c:v>
                </c:pt>
                <c:pt idx="23">
                  <c:v>287.98300000000006</c:v>
                </c:pt>
                <c:pt idx="24">
                  <c:v>303.63149377593362</c:v>
                </c:pt>
                <c:pt idx="25">
                  <c:v>309.221</c:v>
                </c:pt>
                <c:pt idx="26">
                  <c:v>291.07100000000003</c:v>
                </c:pt>
                <c:pt idx="27">
                  <c:v>275.35700000000003</c:v>
                </c:pt>
                <c:pt idx="28">
                  <c:v>244.81799999999998</c:v>
                </c:pt>
                <c:pt idx="29">
                  <c:v>247.57600000000008</c:v>
                </c:pt>
                <c:pt idx="30">
                  <c:v>213.34899999999999</c:v>
                </c:pt>
                <c:pt idx="31">
                  <c:v>211.58500000000004</c:v>
                </c:pt>
                <c:pt idx="32">
                  <c:v>225.83499999999998</c:v>
                </c:pt>
                <c:pt idx="33">
                  <c:v>247.10600000000002</c:v>
                </c:pt>
                <c:pt idx="34">
                  <c:v>251.31900000000002</c:v>
                </c:pt>
                <c:pt idx="35">
                  <c:v>243.17000000000002</c:v>
                </c:pt>
                <c:pt idx="36">
                  <c:v>356.47100000000006</c:v>
                </c:pt>
                <c:pt idx="37">
                  <c:v>243</c:v>
                </c:pt>
                <c:pt idx="38">
                  <c:v>268.28100000000001</c:v>
                </c:pt>
                <c:pt idx="39">
                  <c:v>327.23599999999999</c:v>
                </c:pt>
                <c:pt idx="40">
                  <c:v>322.79800000000006</c:v>
                </c:pt>
                <c:pt idx="41">
                  <c:v>370.57600000000002</c:v>
                </c:pt>
                <c:pt idx="42">
                  <c:v>303.06200000000001</c:v>
                </c:pt>
                <c:pt idx="43">
                  <c:v>377.649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521712"/>
        <c:axId val="1488521168"/>
      </c:scatterChart>
      <c:valAx>
        <c:axId val="1488521712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521168"/>
        <c:crosses val="autoZero"/>
        <c:crossBetween val="midCat"/>
      </c:valAx>
      <c:valAx>
        <c:axId val="1488521168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521712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Monsoon'!$A$58</c:f>
              <c:strCache>
                <c:ptCount val="1"/>
                <c:pt idx="0">
                  <c:v>total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Monsoon'!$B$58:$AS$58</c:f>
              <c:numCache>
                <c:formatCode>0.00</c:formatCode>
                <c:ptCount val="44"/>
                <c:pt idx="0">
                  <c:v>142.96233361653921</c:v>
                </c:pt>
                <c:pt idx="1">
                  <c:v>221.26876239025771</c:v>
                </c:pt>
                <c:pt idx="2">
                  <c:v>88.331917303879919</c:v>
                </c:pt>
                <c:pt idx="3">
                  <c:v>290.48428207306711</c:v>
                </c:pt>
                <c:pt idx="4">
                  <c:v>94.080996884735185</c:v>
                </c:pt>
                <c:pt idx="5">
                  <c:v>165.93033135089206</c:v>
                </c:pt>
                <c:pt idx="6">
                  <c:v>379.3826111583121</c:v>
                </c:pt>
                <c:pt idx="7">
                  <c:v>330.72783913905408</c:v>
                </c:pt>
                <c:pt idx="8">
                  <c:v>440.95157179269324</c:v>
                </c:pt>
                <c:pt idx="9">
                  <c:v>256.98102520532427</c:v>
                </c:pt>
                <c:pt idx="10">
                  <c:v>256.58453695836874</c:v>
                </c:pt>
                <c:pt idx="11">
                  <c:v>229.98867176437267</c:v>
                </c:pt>
                <c:pt idx="12">
                  <c:v>220.95723591050694</c:v>
                </c:pt>
                <c:pt idx="13">
                  <c:v>240.66836590201075</c:v>
                </c:pt>
                <c:pt idx="14">
                  <c:v>267.48796374964598</c:v>
                </c:pt>
                <c:pt idx="15">
                  <c:v>300.76465590484281</c:v>
                </c:pt>
                <c:pt idx="16">
                  <c:v>286.5760407816482</c:v>
                </c:pt>
                <c:pt idx="17">
                  <c:v>593.91107335032564</c:v>
                </c:pt>
                <c:pt idx="18">
                  <c:v>194.65024072500705</c:v>
                </c:pt>
                <c:pt idx="19">
                  <c:v>186.26</c:v>
                </c:pt>
                <c:pt idx="20">
                  <c:v>208.00000000000006</c:v>
                </c:pt>
                <c:pt idx="21">
                  <c:v>288.22584620689656</c:v>
                </c:pt>
                <c:pt idx="22">
                  <c:v>358.55200000000002</c:v>
                </c:pt>
                <c:pt idx="23">
                  <c:v>287.98300000000006</c:v>
                </c:pt>
                <c:pt idx="24">
                  <c:v>303.63149377593362</c:v>
                </c:pt>
                <c:pt idx="25">
                  <c:v>309.221</c:v>
                </c:pt>
                <c:pt idx="26">
                  <c:v>291.07100000000003</c:v>
                </c:pt>
                <c:pt idx="27">
                  <c:v>275.35700000000003</c:v>
                </c:pt>
                <c:pt idx="28">
                  <c:v>244.81799999999998</c:v>
                </c:pt>
                <c:pt idx="29">
                  <c:v>247.57600000000008</c:v>
                </c:pt>
                <c:pt idx="30">
                  <c:v>213.34899999999999</c:v>
                </c:pt>
                <c:pt idx="31">
                  <c:v>211.58500000000004</c:v>
                </c:pt>
                <c:pt idx="32">
                  <c:v>225.83499999999998</c:v>
                </c:pt>
                <c:pt idx="33">
                  <c:v>247.10600000000002</c:v>
                </c:pt>
                <c:pt idx="34">
                  <c:v>251.31900000000002</c:v>
                </c:pt>
                <c:pt idx="35">
                  <c:v>243.17000000000002</c:v>
                </c:pt>
                <c:pt idx="36">
                  <c:v>356.47100000000006</c:v>
                </c:pt>
                <c:pt idx="37">
                  <c:v>243</c:v>
                </c:pt>
                <c:pt idx="38">
                  <c:v>268.28100000000001</c:v>
                </c:pt>
                <c:pt idx="39">
                  <c:v>327.23599999999999</c:v>
                </c:pt>
                <c:pt idx="40">
                  <c:v>322.79800000000006</c:v>
                </c:pt>
                <c:pt idx="41">
                  <c:v>370.57600000000002</c:v>
                </c:pt>
                <c:pt idx="42">
                  <c:v>303.06200000000001</c:v>
                </c:pt>
                <c:pt idx="43">
                  <c:v>377.649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516272"/>
        <c:axId val="1488520080"/>
      </c:scatterChart>
      <c:valAx>
        <c:axId val="1488516272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520080"/>
        <c:crosses val="autoZero"/>
        <c:crossBetween val="midCat"/>
      </c:valAx>
      <c:valAx>
        <c:axId val="1488520080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516272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Monsoon'!$A$59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Monsoon'!$B$59:$AS$59</c:f>
              <c:numCache>
                <c:formatCode>0.00</c:formatCode>
                <c:ptCount val="44"/>
                <c:pt idx="0">
                  <c:v>13.73548569810252</c:v>
                </c:pt>
                <c:pt idx="1">
                  <c:v>4.1914471821013874</c:v>
                </c:pt>
                <c:pt idx="2">
                  <c:v>1.8691588785046729</c:v>
                </c:pt>
                <c:pt idx="3">
                  <c:v>7.6182384593599544</c:v>
                </c:pt>
                <c:pt idx="4">
                  <c:v>1.7558765222316624</c:v>
                </c:pt>
                <c:pt idx="5">
                  <c:v>3.6816765788728403</c:v>
                </c:pt>
                <c:pt idx="6">
                  <c:v>26.961200792976491</c:v>
                </c:pt>
                <c:pt idx="7">
                  <c:v>20.730671197960916</c:v>
                </c:pt>
                <c:pt idx="8">
                  <c:v>22.571509487397336</c:v>
                </c:pt>
                <c:pt idx="9">
                  <c:v>5.8906825261965441</c:v>
                </c:pt>
                <c:pt idx="10">
                  <c:v>6.0606060606060606</c:v>
                </c:pt>
                <c:pt idx="11">
                  <c:v>5.4941942792410075</c:v>
                </c:pt>
                <c:pt idx="12">
                  <c:v>10.988388558482015</c:v>
                </c:pt>
                <c:pt idx="13">
                  <c:v>6.4004531294250917</c:v>
                </c:pt>
                <c:pt idx="14">
                  <c:v>5.4658736901727556</c:v>
                </c:pt>
                <c:pt idx="15">
                  <c:v>38.799207023506085</c:v>
                </c:pt>
                <c:pt idx="16">
                  <c:v>23.506088926649674</c:v>
                </c:pt>
                <c:pt idx="17">
                  <c:v>156.89606343811951</c:v>
                </c:pt>
                <c:pt idx="18">
                  <c:v>4.0498442367601246</c:v>
                </c:pt>
                <c:pt idx="19">
                  <c:v>3.72</c:v>
                </c:pt>
                <c:pt idx="20">
                  <c:v>3.9</c:v>
                </c:pt>
                <c:pt idx="21">
                  <c:v>5.9394462068965517</c:v>
                </c:pt>
                <c:pt idx="22">
                  <c:v>9.9559999999999995</c:v>
                </c:pt>
                <c:pt idx="23">
                  <c:v>11.13</c:v>
                </c:pt>
                <c:pt idx="24">
                  <c:v>5.8635020746887969</c:v>
                </c:pt>
                <c:pt idx="25">
                  <c:v>6.0339999999999998</c:v>
                </c:pt>
                <c:pt idx="26">
                  <c:v>5.4050000000000002</c:v>
                </c:pt>
                <c:pt idx="27">
                  <c:v>5.3849999999999998</c:v>
                </c:pt>
                <c:pt idx="28">
                  <c:v>4.4649999999999999</c:v>
                </c:pt>
                <c:pt idx="29">
                  <c:v>4.6219999999999999</c:v>
                </c:pt>
                <c:pt idx="30">
                  <c:v>3.8119999999999998</c:v>
                </c:pt>
                <c:pt idx="31">
                  <c:v>4.2380000000000004</c:v>
                </c:pt>
                <c:pt idx="32">
                  <c:v>5.508</c:v>
                </c:pt>
                <c:pt idx="33">
                  <c:v>4.5259999999999998</c:v>
                </c:pt>
                <c:pt idx="34">
                  <c:v>7.2450000000000001</c:v>
                </c:pt>
                <c:pt idx="35">
                  <c:v>5.2859999999999996</c:v>
                </c:pt>
                <c:pt idx="36">
                  <c:v>7.262999999999999</c:v>
                </c:pt>
                <c:pt idx="37">
                  <c:v>4.9480000000000004</c:v>
                </c:pt>
                <c:pt idx="38">
                  <c:v>5.3819999999999997</c:v>
                </c:pt>
                <c:pt idx="39">
                  <c:v>5.7430000000000003</c:v>
                </c:pt>
                <c:pt idx="40">
                  <c:v>6.1589999999999998</c:v>
                </c:pt>
                <c:pt idx="41">
                  <c:v>43.99</c:v>
                </c:pt>
                <c:pt idx="42">
                  <c:v>6.41</c:v>
                </c:pt>
                <c:pt idx="43">
                  <c:v>32.64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518992"/>
        <c:axId val="1488519536"/>
      </c:scatterChart>
      <c:valAx>
        <c:axId val="1488518992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519536"/>
        <c:crosses val="autoZero"/>
        <c:crossBetween val="midCat"/>
      </c:valAx>
      <c:valAx>
        <c:axId val="1488519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518992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Monsoon'!$A$59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Monsoon'!$B$59:$AS$59</c:f>
              <c:numCache>
                <c:formatCode>0.00</c:formatCode>
                <c:ptCount val="44"/>
                <c:pt idx="0">
                  <c:v>13.73548569810252</c:v>
                </c:pt>
                <c:pt idx="1">
                  <c:v>4.1914471821013874</c:v>
                </c:pt>
                <c:pt idx="2">
                  <c:v>1.8691588785046729</c:v>
                </c:pt>
                <c:pt idx="3">
                  <c:v>7.6182384593599544</c:v>
                </c:pt>
                <c:pt idx="4">
                  <c:v>1.7558765222316624</c:v>
                </c:pt>
                <c:pt idx="5">
                  <c:v>3.6816765788728403</c:v>
                </c:pt>
                <c:pt idx="6">
                  <c:v>26.961200792976491</c:v>
                </c:pt>
                <c:pt idx="7">
                  <c:v>20.730671197960916</c:v>
                </c:pt>
                <c:pt idx="8">
                  <c:v>22.571509487397336</c:v>
                </c:pt>
                <c:pt idx="9">
                  <c:v>5.8906825261965441</c:v>
                </c:pt>
                <c:pt idx="10">
                  <c:v>6.0606060606060606</c:v>
                </c:pt>
                <c:pt idx="11">
                  <c:v>5.4941942792410075</c:v>
                </c:pt>
                <c:pt idx="12">
                  <c:v>10.988388558482015</c:v>
                </c:pt>
                <c:pt idx="13">
                  <c:v>6.4004531294250917</c:v>
                </c:pt>
                <c:pt idx="14">
                  <c:v>5.4658736901727556</c:v>
                </c:pt>
                <c:pt idx="15">
                  <c:v>38.799207023506085</c:v>
                </c:pt>
                <c:pt idx="16">
                  <c:v>23.506088926649674</c:v>
                </c:pt>
                <c:pt idx="17">
                  <c:v>156.89606343811951</c:v>
                </c:pt>
                <c:pt idx="18">
                  <c:v>4.0498442367601246</c:v>
                </c:pt>
                <c:pt idx="19">
                  <c:v>3.72</c:v>
                </c:pt>
                <c:pt idx="20">
                  <c:v>3.9</c:v>
                </c:pt>
                <c:pt idx="21">
                  <c:v>5.9394462068965517</c:v>
                </c:pt>
                <c:pt idx="22">
                  <c:v>9.9559999999999995</c:v>
                </c:pt>
                <c:pt idx="23">
                  <c:v>11.13</c:v>
                </c:pt>
                <c:pt idx="24">
                  <c:v>5.8635020746887969</c:v>
                </c:pt>
                <c:pt idx="25">
                  <c:v>6.0339999999999998</c:v>
                </c:pt>
                <c:pt idx="26">
                  <c:v>5.4050000000000002</c:v>
                </c:pt>
                <c:pt idx="27">
                  <c:v>5.3849999999999998</c:v>
                </c:pt>
                <c:pt idx="28">
                  <c:v>4.4649999999999999</c:v>
                </c:pt>
                <c:pt idx="29">
                  <c:v>4.6219999999999999</c:v>
                </c:pt>
                <c:pt idx="30">
                  <c:v>3.8119999999999998</c:v>
                </c:pt>
                <c:pt idx="31">
                  <c:v>4.2380000000000004</c:v>
                </c:pt>
                <c:pt idx="32">
                  <c:v>5.508</c:v>
                </c:pt>
                <c:pt idx="33">
                  <c:v>4.5259999999999998</c:v>
                </c:pt>
                <c:pt idx="34">
                  <c:v>7.2450000000000001</c:v>
                </c:pt>
                <c:pt idx="35">
                  <c:v>5.2859999999999996</c:v>
                </c:pt>
                <c:pt idx="36">
                  <c:v>7.262999999999999</c:v>
                </c:pt>
                <c:pt idx="37">
                  <c:v>4.9480000000000004</c:v>
                </c:pt>
                <c:pt idx="38">
                  <c:v>5.3819999999999997</c:v>
                </c:pt>
                <c:pt idx="39">
                  <c:v>5.7430000000000003</c:v>
                </c:pt>
                <c:pt idx="40">
                  <c:v>6.1589999999999998</c:v>
                </c:pt>
                <c:pt idx="41">
                  <c:v>43.99</c:v>
                </c:pt>
                <c:pt idx="42">
                  <c:v>6.41</c:v>
                </c:pt>
                <c:pt idx="43">
                  <c:v>32.64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663216"/>
        <c:axId val="1484667568"/>
      </c:scatterChart>
      <c:valAx>
        <c:axId val="1484663216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67568"/>
        <c:crosses val="autoZero"/>
        <c:crossBetween val="midCat"/>
      </c:valAx>
      <c:valAx>
        <c:axId val="1484667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63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Monsoon'!$A$60</c:f>
              <c:strCache>
                <c:ptCount val="1"/>
                <c:pt idx="0">
                  <c:v>Mini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Monsoon'!$B$60:$AS$60</c:f>
              <c:numCache>
                <c:formatCode>0.00</c:formatCode>
                <c:ptCount val="44"/>
                <c:pt idx="0">
                  <c:v>1.8691588785046729</c:v>
                </c:pt>
                <c:pt idx="1">
                  <c:v>3.0586236193712826</c:v>
                </c:pt>
                <c:pt idx="2">
                  <c:v>1.2461059190031152</c:v>
                </c:pt>
                <c:pt idx="3">
                  <c:v>3.6816765788728403</c:v>
                </c:pt>
                <c:pt idx="4">
                  <c:v>1.416029453412631</c:v>
                </c:pt>
                <c:pt idx="5">
                  <c:v>2.4072500708014726</c:v>
                </c:pt>
                <c:pt idx="6">
                  <c:v>4.2480883602378929</c:v>
                </c:pt>
                <c:pt idx="7">
                  <c:v>4.1914471821013874</c:v>
                </c:pt>
                <c:pt idx="8">
                  <c:v>4.7295383743981869</c:v>
                </c:pt>
                <c:pt idx="9">
                  <c:v>3.3701500991220614</c:v>
                </c:pt>
                <c:pt idx="10">
                  <c:v>3.0019824412347775</c:v>
                </c:pt>
                <c:pt idx="11">
                  <c:v>2.3449447748513168</c:v>
                </c:pt>
                <c:pt idx="12">
                  <c:v>2.2090059473237043</c:v>
                </c:pt>
                <c:pt idx="13">
                  <c:v>3.0303030303030303</c:v>
                </c:pt>
                <c:pt idx="14">
                  <c:v>3.6533559898045875</c:v>
                </c:pt>
                <c:pt idx="15">
                  <c:v>3.1719059756442931</c:v>
                </c:pt>
                <c:pt idx="16">
                  <c:v>3.5400736335315774</c:v>
                </c:pt>
                <c:pt idx="17">
                  <c:v>4.0215236476918719</c:v>
                </c:pt>
                <c:pt idx="18">
                  <c:v>2.7612574341546301</c:v>
                </c:pt>
                <c:pt idx="19">
                  <c:v>2.5499999999999998</c:v>
                </c:pt>
                <c:pt idx="20">
                  <c:v>3.1</c:v>
                </c:pt>
                <c:pt idx="21">
                  <c:v>3.9813248275862061</c:v>
                </c:pt>
                <c:pt idx="22">
                  <c:v>4.4710000000000001</c:v>
                </c:pt>
                <c:pt idx="23">
                  <c:v>4.157</c:v>
                </c:pt>
                <c:pt idx="24">
                  <c:v>4.3636680497925306</c:v>
                </c:pt>
                <c:pt idx="25">
                  <c:v>4.6840000000000002</c:v>
                </c:pt>
                <c:pt idx="26">
                  <c:v>3.9130000000000003</c:v>
                </c:pt>
                <c:pt idx="27">
                  <c:v>3.7639999999999993</c:v>
                </c:pt>
                <c:pt idx="28">
                  <c:v>3.8069999999999999</c:v>
                </c:pt>
                <c:pt idx="29">
                  <c:v>3.69</c:v>
                </c:pt>
                <c:pt idx="30">
                  <c:v>3.3340000000000001</c:v>
                </c:pt>
                <c:pt idx="31">
                  <c:v>3.1190000000000002</c:v>
                </c:pt>
                <c:pt idx="32">
                  <c:v>3.3109999999999999</c:v>
                </c:pt>
                <c:pt idx="33">
                  <c:v>3.6909999999999994</c:v>
                </c:pt>
                <c:pt idx="34">
                  <c:v>3.2949999999999999</c:v>
                </c:pt>
                <c:pt idx="35">
                  <c:v>3.6930000000000001</c:v>
                </c:pt>
                <c:pt idx="36">
                  <c:v>5.1310000000000002</c:v>
                </c:pt>
                <c:pt idx="37">
                  <c:v>3.7490000000000001</c:v>
                </c:pt>
                <c:pt idx="38">
                  <c:v>3.8809999999999993</c:v>
                </c:pt>
                <c:pt idx="39">
                  <c:v>5.1959999999999997</c:v>
                </c:pt>
                <c:pt idx="40">
                  <c:v>4.5270000000000001</c:v>
                </c:pt>
                <c:pt idx="41">
                  <c:v>4.0129999999999999</c:v>
                </c:pt>
                <c:pt idx="42">
                  <c:v>4.5709999999999997</c:v>
                </c:pt>
                <c:pt idx="43">
                  <c:v>5.242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669200"/>
        <c:axId val="1484669744"/>
      </c:scatterChart>
      <c:valAx>
        <c:axId val="1484669200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69744"/>
        <c:crosses val="autoZero"/>
        <c:crossBetween val="midCat"/>
      </c:valAx>
      <c:valAx>
        <c:axId val="1484669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69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Monsoon'!$A$60</c:f>
              <c:strCache>
                <c:ptCount val="1"/>
                <c:pt idx="0">
                  <c:v>Mini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Monsoon'!$B$60:$AS$60</c:f>
              <c:numCache>
                <c:formatCode>0.00</c:formatCode>
                <c:ptCount val="44"/>
                <c:pt idx="0">
                  <c:v>1.8691588785046729</c:v>
                </c:pt>
                <c:pt idx="1">
                  <c:v>3.0586236193712826</c:v>
                </c:pt>
                <c:pt idx="2">
                  <c:v>1.2461059190031152</c:v>
                </c:pt>
                <c:pt idx="3">
                  <c:v>3.6816765788728403</c:v>
                </c:pt>
                <c:pt idx="4">
                  <c:v>1.416029453412631</c:v>
                </c:pt>
                <c:pt idx="5">
                  <c:v>2.4072500708014726</c:v>
                </c:pt>
                <c:pt idx="6">
                  <c:v>4.2480883602378929</c:v>
                </c:pt>
                <c:pt idx="7">
                  <c:v>4.1914471821013874</c:v>
                </c:pt>
                <c:pt idx="8">
                  <c:v>4.7295383743981869</c:v>
                </c:pt>
                <c:pt idx="9">
                  <c:v>3.3701500991220614</c:v>
                </c:pt>
                <c:pt idx="10">
                  <c:v>3.0019824412347775</c:v>
                </c:pt>
                <c:pt idx="11">
                  <c:v>2.3449447748513168</c:v>
                </c:pt>
                <c:pt idx="12">
                  <c:v>2.2090059473237043</c:v>
                </c:pt>
                <c:pt idx="13">
                  <c:v>3.0303030303030303</c:v>
                </c:pt>
                <c:pt idx="14">
                  <c:v>3.6533559898045875</c:v>
                </c:pt>
                <c:pt idx="15">
                  <c:v>3.1719059756442931</c:v>
                </c:pt>
                <c:pt idx="16">
                  <c:v>3.5400736335315774</c:v>
                </c:pt>
                <c:pt idx="17">
                  <c:v>4.0215236476918719</c:v>
                </c:pt>
                <c:pt idx="18">
                  <c:v>2.7612574341546301</c:v>
                </c:pt>
                <c:pt idx="19">
                  <c:v>2.5499999999999998</c:v>
                </c:pt>
                <c:pt idx="20">
                  <c:v>3.1</c:v>
                </c:pt>
                <c:pt idx="21">
                  <c:v>3.9813248275862061</c:v>
                </c:pt>
                <c:pt idx="22">
                  <c:v>4.4710000000000001</c:v>
                </c:pt>
                <c:pt idx="23">
                  <c:v>4.157</c:v>
                </c:pt>
                <c:pt idx="24">
                  <c:v>4.3636680497925306</c:v>
                </c:pt>
                <c:pt idx="25">
                  <c:v>4.6840000000000002</c:v>
                </c:pt>
                <c:pt idx="26">
                  <c:v>3.9130000000000003</c:v>
                </c:pt>
                <c:pt idx="27">
                  <c:v>3.7639999999999993</c:v>
                </c:pt>
                <c:pt idx="28">
                  <c:v>3.8069999999999999</c:v>
                </c:pt>
                <c:pt idx="29">
                  <c:v>3.69</c:v>
                </c:pt>
                <c:pt idx="30">
                  <c:v>3.3340000000000001</c:v>
                </c:pt>
                <c:pt idx="31">
                  <c:v>3.1190000000000002</c:v>
                </c:pt>
                <c:pt idx="32">
                  <c:v>3.3109999999999999</c:v>
                </c:pt>
                <c:pt idx="33">
                  <c:v>3.6909999999999994</c:v>
                </c:pt>
                <c:pt idx="34">
                  <c:v>3.2949999999999999</c:v>
                </c:pt>
                <c:pt idx="35">
                  <c:v>3.6930000000000001</c:v>
                </c:pt>
                <c:pt idx="36">
                  <c:v>5.1310000000000002</c:v>
                </c:pt>
                <c:pt idx="37">
                  <c:v>3.7490000000000001</c:v>
                </c:pt>
                <c:pt idx="38">
                  <c:v>3.8809999999999993</c:v>
                </c:pt>
                <c:pt idx="39">
                  <c:v>5.1959999999999997</c:v>
                </c:pt>
                <c:pt idx="40">
                  <c:v>4.5270000000000001</c:v>
                </c:pt>
                <c:pt idx="41">
                  <c:v>4.0129999999999999</c:v>
                </c:pt>
                <c:pt idx="42">
                  <c:v>4.5709999999999997</c:v>
                </c:pt>
                <c:pt idx="43">
                  <c:v>5.242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663760"/>
        <c:axId val="1484664304"/>
      </c:scatterChart>
      <c:valAx>
        <c:axId val="1484663760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64304"/>
        <c:crosses val="autoZero"/>
        <c:crossBetween val="midCat"/>
      </c:valAx>
      <c:valAx>
        <c:axId val="1484664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63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Monsoon'!$A$61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Monsoon'!$B$61:$AS$61</c:f>
              <c:numCache>
                <c:formatCode>0.00</c:formatCode>
                <c:ptCount val="44"/>
                <c:pt idx="0">
                  <c:v>2.3380625671852684</c:v>
                </c:pt>
                <c:pt idx="1">
                  <c:v>3.6241066072238821</c:v>
                </c:pt>
                <c:pt idx="2">
                  <c:v>1.4480195381612324</c:v>
                </c:pt>
                <c:pt idx="3">
                  <c:v>4.750291580258418</c:v>
                </c:pt>
                <c:pt idx="4">
                  <c:v>1.5411881857465213</c:v>
                </c:pt>
                <c:pt idx="5">
                  <c:v>2.7225678552178398</c:v>
                </c:pt>
                <c:pt idx="6">
                  <c:v>6.1953420244044297</c:v>
                </c:pt>
                <c:pt idx="7">
                  <c:v>5.4169064781063572</c:v>
                </c:pt>
                <c:pt idx="8">
                  <c:v>7.2201666955963004</c:v>
                </c:pt>
                <c:pt idx="9">
                  <c:v>4.2074346114141106</c:v>
                </c:pt>
                <c:pt idx="10">
                  <c:v>4.2043893867831166</c:v>
                </c:pt>
                <c:pt idx="11">
                  <c:v>3.7642463221299516</c:v>
                </c:pt>
                <c:pt idx="12">
                  <c:v>3.6231473614651186</c:v>
                </c:pt>
                <c:pt idx="13">
                  <c:v>3.9355721824820407</c:v>
                </c:pt>
                <c:pt idx="14">
                  <c:v>4.3787894014001942</c:v>
                </c:pt>
                <c:pt idx="15">
                  <c:v>4.9125106963515162</c:v>
                </c:pt>
                <c:pt idx="16">
                  <c:v>4.7125155687109253</c:v>
                </c:pt>
                <c:pt idx="17">
                  <c:v>9.6672939829406506</c:v>
                </c:pt>
                <c:pt idx="18">
                  <c:v>3.1858850793128748</c:v>
                </c:pt>
                <c:pt idx="19">
                  <c:v>3.0525537634408595</c:v>
                </c:pt>
                <c:pt idx="20">
                  <c:v>3.4116129032258073</c:v>
                </c:pt>
                <c:pt idx="21">
                  <c:v>4.7179646989247317</c:v>
                </c:pt>
                <c:pt idx="22">
                  <c:v>5.8667833333333341</c:v>
                </c:pt>
                <c:pt idx="23">
                  <c:v>4.7225661290322583</c:v>
                </c:pt>
                <c:pt idx="24">
                  <c:v>4.9771196403872748</c:v>
                </c:pt>
                <c:pt idx="25">
                  <c:v>5.0657655913978497</c:v>
                </c:pt>
                <c:pt idx="26">
                  <c:v>4.7673715053763441</c:v>
                </c:pt>
                <c:pt idx="27">
                  <c:v>4.5147446236559148</c:v>
                </c:pt>
                <c:pt idx="28">
                  <c:v>4.0148532258064513</c:v>
                </c:pt>
                <c:pt idx="29">
                  <c:v>4.0569795698924747</c:v>
                </c:pt>
                <c:pt idx="30">
                  <c:v>3.4966274193548381</c:v>
                </c:pt>
                <c:pt idx="31">
                  <c:v>3.4669693548387102</c:v>
                </c:pt>
                <c:pt idx="32">
                  <c:v>3.6988392473118274</c:v>
                </c:pt>
                <c:pt idx="33">
                  <c:v>4.0517881720430111</c:v>
                </c:pt>
                <c:pt idx="34">
                  <c:v>4.1157634408602153</c:v>
                </c:pt>
                <c:pt idx="35">
                  <c:v>3.9848241935483877</c:v>
                </c:pt>
                <c:pt idx="36">
                  <c:v>5.8402107526881739</c:v>
                </c:pt>
                <c:pt idx="37">
                  <c:v>3.9825510752688174</c:v>
                </c:pt>
                <c:pt idx="38">
                  <c:v>4.3931247311827963</c:v>
                </c:pt>
                <c:pt idx="39">
                  <c:v>5.3650580645161288</c:v>
                </c:pt>
                <c:pt idx="40">
                  <c:v>5.2866473118279576</c:v>
                </c:pt>
                <c:pt idx="41">
                  <c:v>6.0637333333333334</c:v>
                </c:pt>
                <c:pt idx="42">
                  <c:v>4.9643661290322587</c:v>
                </c:pt>
                <c:pt idx="43">
                  <c:v>6.1795446236559144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665936"/>
        <c:axId val="1489174352"/>
      </c:scatterChart>
      <c:valAx>
        <c:axId val="1484665936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174352"/>
        <c:crosses val="autoZero"/>
        <c:crossBetween val="midCat"/>
      </c:valAx>
      <c:valAx>
        <c:axId val="148917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65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Monsoon'!$A$61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Monsoon'!$B$61:$AS$61</c:f>
              <c:numCache>
                <c:formatCode>0.00</c:formatCode>
                <c:ptCount val="44"/>
                <c:pt idx="0">
                  <c:v>2.3380625671852684</c:v>
                </c:pt>
                <c:pt idx="1">
                  <c:v>3.6241066072238821</c:v>
                </c:pt>
                <c:pt idx="2">
                  <c:v>1.4480195381612324</c:v>
                </c:pt>
                <c:pt idx="3">
                  <c:v>4.750291580258418</c:v>
                </c:pt>
                <c:pt idx="4">
                  <c:v>1.5411881857465213</c:v>
                </c:pt>
                <c:pt idx="5">
                  <c:v>2.7225678552178398</c:v>
                </c:pt>
                <c:pt idx="6">
                  <c:v>6.1953420244044297</c:v>
                </c:pt>
                <c:pt idx="7">
                  <c:v>5.4169064781063572</c:v>
                </c:pt>
                <c:pt idx="8">
                  <c:v>7.2201666955963004</c:v>
                </c:pt>
                <c:pt idx="9">
                  <c:v>4.2074346114141106</c:v>
                </c:pt>
                <c:pt idx="10">
                  <c:v>4.2043893867831166</c:v>
                </c:pt>
                <c:pt idx="11">
                  <c:v>3.7642463221299516</c:v>
                </c:pt>
                <c:pt idx="12">
                  <c:v>3.6231473614651186</c:v>
                </c:pt>
                <c:pt idx="13">
                  <c:v>3.9355721824820407</c:v>
                </c:pt>
                <c:pt idx="14">
                  <c:v>4.3787894014001942</c:v>
                </c:pt>
                <c:pt idx="15">
                  <c:v>4.9125106963515162</c:v>
                </c:pt>
                <c:pt idx="16">
                  <c:v>4.7125155687109253</c:v>
                </c:pt>
                <c:pt idx="17">
                  <c:v>9.6672939829406506</c:v>
                </c:pt>
                <c:pt idx="18">
                  <c:v>3.1858850793128748</c:v>
                </c:pt>
                <c:pt idx="19">
                  <c:v>3.0525537634408595</c:v>
                </c:pt>
                <c:pt idx="20">
                  <c:v>3.4116129032258073</c:v>
                </c:pt>
                <c:pt idx="21">
                  <c:v>4.7179646989247317</c:v>
                </c:pt>
                <c:pt idx="22">
                  <c:v>5.8667833333333341</c:v>
                </c:pt>
                <c:pt idx="23">
                  <c:v>4.7225661290322583</c:v>
                </c:pt>
                <c:pt idx="24">
                  <c:v>4.9771196403872748</c:v>
                </c:pt>
                <c:pt idx="25">
                  <c:v>5.0657655913978497</c:v>
                </c:pt>
                <c:pt idx="26">
                  <c:v>4.7673715053763441</c:v>
                </c:pt>
                <c:pt idx="27">
                  <c:v>4.5147446236559148</c:v>
                </c:pt>
                <c:pt idx="28">
                  <c:v>4.0148532258064513</c:v>
                </c:pt>
                <c:pt idx="29">
                  <c:v>4.0569795698924747</c:v>
                </c:pt>
                <c:pt idx="30">
                  <c:v>3.4966274193548381</c:v>
                </c:pt>
                <c:pt idx="31">
                  <c:v>3.4669693548387102</c:v>
                </c:pt>
                <c:pt idx="32">
                  <c:v>3.6988392473118274</c:v>
                </c:pt>
                <c:pt idx="33">
                  <c:v>4.0517881720430111</c:v>
                </c:pt>
                <c:pt idx="34">
                  <c:v>4.1157634408602153</c:v>
                </c:pt>
                <c:pt idx="35">
                  <c:v>3.9848241935483877</c:v>
                </c:pt>
                <c:pt idx="36">
                  <c:v>5.8402107526881739</c:v>
                </c:pt>
                <c:pt idx="37">
                  <c:v>3.9825510752688174</c:v>
                </c:pt>
                <c:pt idx="38">
                  <c:v>4.3931247311827963</c:v>
                </c:pt>
                <c:pt idx="39">
                  <c:v>5.3650580645161288</c:v>
                </c:pt>
                <c:pt idx="40">
                  <c:v>5.2866473118279576</c:v>
                </c:pt>
                <c:pt idx="41">
                  <c:v>6.0637333333333334</c:v>
                </c:pt>
                <c:pt idx="42">
                  <c:v>4.9643661290322587</c:v>
                </c:pt>
                <c:pt idx="43">
                  <c:v>6.1795446236559144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9179248"/>
        <c:axId val="1489173264"/>
      </c:scatterChart>
      <c:valAx>
        <c:axId val="1489179248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173264"/>
        <c:crosses val="autoZero"/>
        <c:crossBetween val="midCat"/>
      </c:valAx>
      <c:valAx>
        <c:axId val="14891732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179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Monsoon'!$A$62</c:f>
              <c:strCache>
                <c:ptCount val="1"/>
                <c:pt idx="0">
                  <c:v>Flow (mm)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Monsoon'!$B$62:$AS$62</c:f>
              <c:numCache>
                <c:formatCode>0.00</c:formatCode>
                <c:ptCount val="44"/>
                <c:pt idx="0">
                  <c:v>20.655427465667202</c:v>
                </c:pt>
                <c:pt idx="1">
                  <c:v>31.96926600421115</c:v>
                </c:pt>
                <c:pt idx="2">
                  <c:v>12.762337215811414</c:v>
                </c:pt>
                <c:pt idx="3">
                  <c:v>41.969635403198993</c:v>
                </c:pt>
                <c:pt idx="4">
                  <c:v>13.592973462945018</c:v>
                </c:pt>
                <c:pt idx="5">
                  <c:v>23.973880650028555</c:v>
                </c:pt>
                <c:pt idx="6">
                  <c:v>54.813808702471846</c:v>
                </c:pt>
                <c:pt idx="7">
                  <c:v>47.784089133134238</c:v>
                </c:pt>
                <c:pt idx="8">
                  <c:v>63.709390974730269</c:v>
                </c:pt>
                <c:pt idx="9">
                  <c:v>37.129031066454871</c:v>
                </c:pt>
                <c:pt idx="10">
                  <c:v>37.071745808031871</c:v>
                </c:pt>
                <c:pt idx="11">
                  <c:v>33.229132509099998</c:v>
                </c:pt>
                <c:pt idx="12">
                  <c:v>31.924256158307358</c:v>
                </c:pt>
                <c:pt idx="13">
                  <c:v>34.772151862765433</c:v>
                </c:pt>
                <c:pt idx="14">
                  <c:v>38.647090414664568</c:v>
                </c:pt>
                <c:pt idx="15">
                  <c:v>43.454960318024114</c:v>
                </c:pt>
                <c:pt idx="16">
                  <c:v>41.404966427315067</c:v>
                </c:pt>
                <c:pt idx="17">
                  <c:v>85.809225313491865</c:v>
                </c:pt>
                <c:pt idx="18">
                  <c:v>28.123379261940819</c:v>
                </c:pt>
                <c:pt idx="19">
                  <c:v>26.911143812709028</c:v>
                </c:pt>
                <c:pt idx="20">
                  <c:v>30.05217391304349</c:v>
                </c:pt>
                <c:pt idx="21">
                  <c:v>41.643332963672016</c:v>
                </c:pt>
                <c:pt idx="22">
                  <c:v>51.80416856187292</c:v>
                </c:pt>
                <c:pt idx="23">
                  <c:v>41.608246153846167</c:v>
                </c:pt>
                <c:pt idx="24">
                  <c:v>43.869165655920845</c:v>
                </c:pt>
                <c:pt idx="25">
                  <c:v>44.67674648829432</c:v>
                </c:pt>
                <c:pt idx="26">
                  <c:v>42.054405351170573</c:v>
                </c:pt>
                <c:pt idx="27">
                  <c:v>39.784021404682278</c:v>
                </c:pt>
                <c:pt idx="28">
                  <c:v>35.371697658862871</c:v>
                </c:pt>
                <c:pt idx="29">
                  <c:v>35.770177926421411</c:v>
                </c:pt>
                <c:pt idx="30">
                  <c:v>30.82500602006689</c:v>
                </c:pt>
                <c:pt idx="31">
                  <c:v>30.570140468227429</c:v>
                </c:pt>
                <c:pt idx="32">
                  <c:v>32.629003344481603</c:v>
                </c:pt>
                <c:pt idx="33">
                  <c:v>35.702271571906358</c:v>
                </c:pt>
                <c:pt idx="34">
                  <c:v>36.310972575250844</c:v>
                </c:pt>
                <c:pt idx="35">
                  <c:v>35.133591973244151</c:v>
                </c:pt>
                <c:pt idx="36">
                  <c:v>51.503502341137136</c:v>
                </c:pt>
                <c:pt idx="37">
                  <c:v>35.109030100334451</c:v>
                </c:pt>
                <c:pt idx="38">
                  <c:v>38.761669565217396</c:v>
                </c:pt>
                <c:pt idx="39">
                  <c:v>47.279582608695662</c:v>
                </c:pt>
                <c:pt idx="40">
                  <c:v>46.638373244147168</c:v>
                </c:pt>
                <c:pt idx="41">
                  <c:v>53.541415384615398</c:v>
                </c:pt>
                <c:pt idx="42">
                  <c:v>43.786884280936462</c:v>
                </c:pt>
                <c:pt idx="43">
                  <c:v>54.563333779264212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9180336"/>
        <c:axId val="1489171088"/>
      </c:scatterChart>
      <c:valAx>
        <c:axId val="1489180336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171088"/>
        <c:crosses val="autoZero"/>
        <c:crossBetween val="midCat"/>
      </c:valAx>
      <c:valAx>
        <c:axId val="1489171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180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Monsoon'!$A$58</c:f>
              <c:strCache>
                <c:ptCount val="1"/>
                <c:pt idx="0">
                  <c:v>total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Monsoon'!$B$58:$AS$58</c:f>
              <c:numCache>
                <c:formatCode>0</c:formatCode>
                <c:ptCount val="44"/>
                <c:pt idx="0">
                  <c:v>184.31039365618801</c:v>
                </c:pt>
                <c:pt idx="1">
                  <c:v>157.80232228830357</c:v>
                </c:pt>
                <c:pt idx="2">
                  <c:v>276.09742282639479</c:v>
                </c:pt>
                <c:pt idx="3">
                  <c:v>380.99688473520246</c:v>
                </c:pt>
                <c:pt idx="4">
                  <c:v>216.65250637213251</c:v>
                </c:pt>
                <c:pt idx="5">
                  <c:v>234.72104219767769</c:v>
                </c:pt>
                <c:pt idx="6">
                  <c:v>588.36023789294813</c:v>
                </c:pt>
                <c:pt idx="7">
                  <c:v>519.08807703200227</c:v>
                </c:pt>
                <c:pt idx="8">
                  <c:v>866.61002548853003</c:v>
                </c:pt>
                <c:pt idx="9">
                  <c:v>580.31719059756438</c:v>
                </c:pt>
                <c:pt idx="10">
                  <c:v>649.98583970546588</c:v>
                </c:pt>
                <c:pt idx="11">
                  <c:v>470.77315208156324</c:v>
                </c:pt>
                <c:pt idx="12">
                  <c:v>499.15038232795234</c:v>
                </c:pt>
                <c:pt idx="13">
                  <c:v>932.88020390824124</c:v>
                </c:pt>
                <c:pt idx="14">
                  <c:v>367.13395638629282</c:v>
                </c:pt>
                <c:pt idx="15">
                  <c:v>255.5706598697252</c:v>
                </c:pt>
                <c:pt idx="16">
                  <c:v>631.18096856414604</c:v>
                </c:pt>
                <c:pt idx="17">
                  <c:v>953.69583687340696</c:v>
                </c:pt>
                <c:pt idx="18">
                  <c:v>407.21042197677707</c:v>
                </c:pt>
                <c:pt idx="19">
                  <c:v>275.46000000000004</c:v>
                </c:pt>
                <c:pt idx="20">
                  <c:v>385.87699999999995</c:v>
                </c:pt>
                <c:pt idx="21">
                  <c:v>944.69169793103447</c:v>
                </c:pt>
                <c:pt idx="22">
                  <c:v>621.39499999999998</c:v>
                </c:pt>
                <c:pt idx="23">
                  <c:v>1021.181</c:v>
                </c:pt>
                <c:pt idx="24">
                  <c:v>546.96682987551867</c:v>
                </c:pt>
                <c:pt idx="25">
                  <c:v>803.93000000000006</c:v>
                </c:pt>
                <c:pt idx="26">
                  <c:v>565.88199999999995</c:v>
                </c:pt>
                <c:pt idx="27">
                  <c:v>537.08299999999997</c:v>
                </c:pt>
                <c:pt idx="28">
                  <c:v>990.98500000000001</c:v>
                </c:pt>
                <c:pt idx="29">
                  <c:v>456.82500000000005</c:v>
                </c:pt>
                <c:pt idx="30">
                  <c:v>357.36699999999996</c:v>
                </c:pt>
                <c:pt idx="31">
                  <c:v>333.54199999999997</c:v>
                </c:pt>
                <c:pt idx="32">
                  <c:v>327.572</c:v>
                </c:pt>
                <c:pt idx="33">
                  <c:v>510.875</c:v>
                </c:pt>
                <c:pt idx="34">
                  <c:v>372.83799999999997</c:v>
                </c:pt>
                <c:pt idx="35">
                  <c:v>699.06599999999992</c:v>
                </c:pt>
                <c:pt idx="36">
                  <c:v>393.04399999999998</c:v>
                </c:pt>
                <c:pt idx="37">
                  <c:v>812.34900000000005</c:v>
                </c:pt>
                <c:pt idx="38">
                  <c:v>430.68600000000004</c:v>
                </c:pt>
                <c:pt idx="39">
                  <c:v>634.63249999999994</c:v>
                </c:pt>
                <c:pt idx="40">
                  <c:v>441.97800000000001</c:v>
                </c:pt>
                <c:pt idx="41">
                  <c:v>491.79600000000005</c:v>
                </c:pt>
                <c:pt idx="42">
                  <c:v>434.24399999999991</c:v>
                </c:pt>
                <c:pt idx="43">
                  <c:v>592.10599999999999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1539648"/>
        <c:axId val="1481546720"/>
      </c:scatterChart>
      <c:valAx>
        <c:axId val="1481539648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546720"/>
        <c:crosses val="autoZero"/>
        <c:crossBetween val="midCat"/>
      </c:valAx>
      <c:valAx>
        <c:axId val="1481546720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539648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'Post Monsoon'!$A$62</c:f>
              <c:strCache>
                <c:ptCount val="1"/>
                <c:pt idx="0">
                  <c:v>Flow (mm)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'Post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'Post Monsoon'!$B$62:$AS$62</c:f>
              <c:numCache>
                <c:formatCode>0.00</c:formatCode>
                <c:ptCount val="44"/>
                <c:pt idx="0">
                  <c:v>20.655427465667202</c:v>
                </c:pt>
                <c:pt idx="1">
                  <c:v>31.96926600421115</c:v>
                </c:pt>
                <c:pt idx="2">
                  <c:v>12.762337215811414</c:v>
                </c:pt>
                <c:pt idx="3">
                  <c:v>41.969635403198993</c:v>
                </c:pt>
                <c:pt idx="4">
                  <c:v>13.592973462945018</c:v>
                </c:pt>
                <c:pt idx="5">
                  <c:v>23.973880650028555</c:v>
                </c:pt>
                <c:pt idx="6">
                  <c:v>54.813808702471846</c:v>
                </c:pt>
                <c:pt idx="7">
                  <c:v>47.784089133134238</c:v>
                </c:pt>
                <c:pt idx="8">
                  <c:v>63.709390974730269</c:v>
                </c:pt>
                <c:pt idx="9">
                  <c:v>37.129031066454871</c:v>
                </c:pt>
                <c:pt idx="10">
                  <c:v>37.071745808031871</c:v>
                </c:pt>
                <c:pt idx="11">
                  <c:v>33.229132509099998</c:v>
                </c:pt>
                <c:pt idx="12">
                  <c:v>31.924256158307358</c:v>
                </c:pt>
                <c:pt idx="13">
                  <c:v>34.772151862765433</c:v>
                </c:pt>
                <c:pt idx="14">
                  <c:v>38.647090414664568</c:v>
                </c:pt>
                <c:pt idx="15">
                  <c:v>43.454960318024114</c:v>
                </c:pt>
                <c:pt idx="16">
                  <c:v>41.404966427315067</c:v>
                </c:pt>
                <c:pt idx="17">
                  <c:v>85.809225313491865</c:v>
                </c:pt>
                <c:pt idx="18">
                  <c:v>28.123379261940819</c:v>
                </c:pt>
                <c:pt idx="19">
                  <c:v>26.911143812709028</c:v>
                </c:pt>
                <c:pt idx="20">
                  <c:v>30.05217391304349</c:v>
                </c:pt>
                <c:pt idx="21">
                  <c:v>41.643332963672016</c:v>
                </c:pt>
                <c:pt idx="22">
                  <c:v>51.80416856187292</c:v>
                </c:pt>
                <c:pt idx="23">
                  <c:v>41.608246153846167</c:v>
                </c:pt>
                <c:pt idx="24">
                  <c:v>43.869165655920845</c:v>
                </c:pt>
                <c:pt idx="25">
                  <c:v>44.67674648829432</c:v>
                </c:pt>
                <c:pt idx="26">
                  <c:v>42.054405351170573</c:v>
                </c:pt>
                <c:pt idx="27">
                  <c:v>39.784021404682278</c:v>
                </c:pt>
                <c:pt idx="28">
                  <c:v>35.371697658862871</c:v>
                </c:pt>
                <c:pt idx="29">
                  <c:v>35.770177926421411</c:v>
                </c:pt>
                <c:pt idx="30">
                  <c:v>30.82500602006689</c:v>
                </c:pt>
                <c:pt idx="31">
                  <c:v>30.570140468227429</c:v>
                </c:pt>
                <c:pt idx="32">
                  <c:v>32.629003344481603</c:v>
                </c:pt>
                <c:pt idx="33">
                  <c:v>35.702271571906358</c:v>
                </c:pt>
                <c:pt idx="34">
                  <c:v>36.310972575250844</c:v>
                </c:pt>
                <c:pt idx="35">
                  <c:v>35.133591973244151</c:v>
                </c:pt>
                <c:pt idx="36">
                  <c:v>51.503502341137136</c:v>
                </c:pt>
                <c:pt idx="37">
                  <c:v>35.109030100334451</c:v>
                </c:pt>
                <c:pt idx="38">
                  <c:v>38.761669565217396</c:v>
                </c:pt>
                <c:pt idx="39">
                  <c:v>47.279582608695662</c:v>
                </c:pt>
                <c:pt idx="40">
                  <c:v>46.638373244147168</c:v>
                </c:pt>
                <c:pt idx="41">
                  <c:v>53.541415384615398</c:v>
                </c:pt>
                <c:pt idx="42">
                  <c:v>43.786884280936462</c:v>
                </c:pt>
                <c:pt idx="43">
                  <c:v>54.563333779264212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9181968"/>
        <c:axId val="1489180880"/>
      </c:scatterChart>
      <c:valAx>
        <c:axId val="1489181968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180880"/>
        <c:crosses val="autoZero"/>
        <c:crossBetween val="midCat"/>
      </c:valAx>
      <c:valAx>
        <c:axId val="1489180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181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Monsoon'!$A$59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Monsoon'!$B$59:$AS$59</c:f>
              <c:numCache>
                <c:formatCode>0</c:formatCode>
                <c:ptCount val="44"/>
                <c:pt idx="0">
                  <c:v>6.0889266496743124</c:v>
                </c:pt>
                <c:pt idx="1">
                  <c:v>4.5312942509204186</c:v>
                </c:pt>
                <c:pt idx="2">
                  <c:v>12.036250354007363</c:v>
                </c:pt>
                <c:pt idx="3">
                  <c:v>12.461059190031152</c:v>
                </c:pt>
                <c:pt idx="4">
                  <c:v>3.0869442084395353</c:v>
                </c:pt>
                <c:pt idx="5">
                  <c:v>14.811668082696119</c:v>
                </c:pt>
                <c:pt idx="6">
                  <c:v>44.180118946474082</c:v>
                </c:pt>
                <c:pt idx="7">
                  <c:v>27.017841971112997</c:v>
                </c:pt>
                <c:pt idx="8">
                  <c:v>126.5930331350892</c:v>
                </c:pt>
                <c:pt idx="9">
                  <c:v>26.338147833474935</c:v>
                </c:pt>
                <c:pt idx="10">
                  <c:v>63.154913622203338</c:v>
                </c:pt>
                <c:pt idx="11">
                  <c:v>28.603794958935143</c:v>
                </c:pt>
                <c:pt idx="12">
                  <c:v>30.869442084395352</c:v>
                </c:pt>
                <c:pt idx="13">
                  <c:v>42.480883602378924</c:v>
                </c:pt>
                <c:pt idx="14">
                  <c:v>11.583120928915321</c:v>
                </c:pt>
                <c:pt idx="15">
                  <c:v>3.2002265647125459</c:v>
                </c:pt>
                <c:pt idx="16">
                  <c:v>37.383177570093459</c:v>
                </c:pt>
                <c:pt idx="17">
                  <c:v>81.280090625885009</c:v>
                </c:pt>
                <c:pt idx="18">
                  <c:v>58.906825261965444</c:v>
                </c:pt>
                <c:pt idx="19">
                  <c:v>4.24</c:v>
                </c:pt>
                <c:pt idx="20">
                  <c:v>14.03</c:v>
                </c:pt>
                <c:pt idx="21">
                  <c:v>94.369</c:v>
                </c:pt>
                <c:pt idx="22">
                  <c:v>58.010000000000005</c:v>
                </c:pt>
                <c:pt idx="23">
                  <c:v>90.56</c:v>
                </c:pt>
                <c:pt idx="24">
                  <c:v>58.493526970954356</c:v>
                </c:pt>
                <c:pt idx="25">
                  <c:v>90.48</c:v>
                </c:pt>
                <c:pt idx="26">
                  <c:v>84.71</c:v>
                </c:pt>
                <c:pt idx="27">
                  <c:v>49.783999999999999</c:v>
                </c:pt>
                <c:pt idx="28">
                  <c:v>136.36699999999999</c:v>
                </c:pt>
                <c:pt idx="29">
                  <c:v>38.146000000000001</c:v>
                </c:pt>
                <c:pt idx="30">
                  <c:v>5.0140000000000002</c:v>
                </c:pt>
                <c:pt idx="31">
                  <c:v>6.7770000000000001</c:v>
                </c:pt>
                <c:pt idx="32">
                  <c:v>5.2409999999999997</c:v>
                </c:pt>
                <c:pt idx="33">
                  <c:v>11.2</c:v>
                </c:pt>
                <c:pt idx="34">
                  <c:v>5.3920000000000003</c:v>
                </c:pt>
                <c:pt idx="35">
                  <c:v>54.94</c:v>
                </c:pt>
                <c:pt idx="36">
                  <c:v>5.3789999999999996</c:v>
                </c:pt>
                <c:pt idx="37">
                  <c:v>69.14</c:v>
                </c:pt>
                <c:pt idx="38">
                  <c:v>15.89</c:v>
                </c:pt>
                <c:pt idx="39">
                  <c:v>52.11</c:v>
                </c:pt>
                <c:pt idx="40">
                  <c:v>7.4770000000000003</c:v>
                </c:pt>
                <c:pt idx="41">
                  <c:v>26.29</c:v>
                </c:pt>
                <c:pt idx="42">
                  <c:v>5.7359999999999998</c:v>
                </c:pt>
                <c:pt idx="43">
                  <c:v>46.04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1549440"/>
        <c:axId val="1485236288"/>
      </c:scatterChart>
      <c:valAx>
        <c:axId val="1481549440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236288"/>
        <c:crosses val="autoZero"/>
        <c:crossBetween val="midCat"/>
      </c:valAx>
      <c:valAx>
        <c:axId val="1485236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549440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Monsoon'!$A$59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Monsoon'!$B$59:$AS$59</c:f>
              <c:numCache>
                <c:formatCode>0</c:formatCode>
                <c:ptCount val="44"/>
                <c:pt idx="0">
                  <c:v>6.0889266496743124</c:v>
                </c:pt>
                <c:pt idx="1">
                  <c:v>4.5312942509204186</c:v>
                </c:pt>
                <c:pt idx="2">
                  <c:v>12.036250354007363</c:v>
                </c:pt>
                <c:pt idx="3">
                  <c:v>12.461059190031152</c:v>
                </c:pt>
                <c:pt idx="4">
                  <c:v>3.0869442084395353</c:v>
                </c:pt>
                <c:pt idx="5">
                  <c:v>14.811668082696119</c:v>
                </c:pt>
                <c:pt idx="6">
                  <c:v>44.180118946474082</c:v>
                </c:pt>
                <c:pt idx="7">
                  <c:v>27.017841971112997</c:v>
                </c:pt>
                <c:pt idx="8">
                  <c:v>126.5930331350892</c:v>
                </c:pt>
                <c:pt idx="9">
                  <c:v>26.338147833474935</c:v>
                </c:pt>
                <c:pt idx="10">
                  <c:v>63.154913622203338</c:v>
                </c:pt>
                <c:pt idx="11">
                  <c:v>28.603794958935143</c:v>
                </c:pt>
                <c:pt idx="12">
                  <c:v>30.869442084395352</c:v>
                </c:pt>
                <c:pt idx="13">
                  <c:v>42.480883602378924</c:v>
                </c:pt>
                <c:pt idx="14">
                  <c:v>11.583120928915321</c:v>
                </c:pt>
                <c:pt idx="15">
                  <c:v>3.2002265647125459</c:v>
                </c:pt>
                <c:pt idx="16">
                  <c:v>37.383177570093459</c:v>
                </c:pt>
                <c:pt idx="17">
                  <c:v>81.280090625885009</c:v>
                </c:pt>
                <c:pt idx="18">
                  <c:v>58.906825261965444</c:v>
                </c:pt>
                <c:pt idx="19">
                  <c:v>4.24</c:v>
                </c:pt>
                <c:pt idx="20">
                  <c:v>14.03</c:v>
                </c:pt>
                <c:pt idx="21">
                  <c:v>94.369</c:v>
                </c:pt>
                <c:pt idx="22">
                  <c:v>58.010000000000005</c:v>
                </c:pt>
                <c:pt idx="23">
                  <c:v>90.56</c:v>
                </c:pt>
                <c:pt idx="24">
                  <c:v>58.493526970954356</c:v>
                </c:pt>
                <c:pt idx="25">
                  <c:v>90.48</c:v>
                </c:pt>
                <c:pt idx="26">
                  <c:v>84.71</c:v>
                </c:pt>
                <c:pt idx="27">
                  <c:v>49.783999999999999</c:v>
                </c:pt>
                <c:pt idx="28">
                  <c:v>136.36699999999999</c:v>
                </c:pt>
                <c:pt idx="29">
                  <c:v>38.146000000000001</c:v>
                </c:pt>
                <c:pt idx="30">
                  <c:v>5.0140000000000002</c:v>
                </c:pt>
                <c:pt idx="31">
                  <c:v>6.7770000000000001</c:v>
                </c:pt>
                <c:pt idx="32">
                  <c:v>5.2409999999999997</c:v>
                </c:pt>
                <c:pt idx="33">
                  <c:v>11.2</c:v>
                </c:pt>
                <c:pt idx="34">
                  <c:v>5.3920000000000003</c:v>
                </c:pt>
                <c:pt idx="35">
                  <c:v>54.94</c:v>
                </c:pt>
                <c:pt idx="36">
                  <c:v>5.3789999999999996</c:v>
                </c:pt>
                <c:pt idx="37">
                  <c:v>69.14</c:v>
                </c:pt>
                <c:pt idx="38">
                  <c:v>15.89</c:v>
                </c:pt>
                <c:pt idx="39">
                  <c:v>52.11</c:v>
                </c:pt>
                <c:pt idx="40">
                  <c:v>7.4770000000000003</c:v>
                </c:pt>
                <c:pt idx="41">
                  <c:v>26.29</c:v>
                </c:pt>
                <c:pt idx="42">
                  <c:v>5.7359999999999998</c:v>
                </c:pt>
                <c:pt idx="43">
                  <c:v>46.04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237920"/>
        <c:axId val="1485235200"/>
      </c:scatterChart>
      <c:valAx>
        <c:axId val="1485237920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235200"/>
        <c:crosses val="autoZero"/>
        <c:crossBetween val="midCat"/>
      </c:valAx>
      <c:valAx>
        <c:axId val="1485235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23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Monsoon'!$A$60</c:f>
              <c:strCache>
                <c:ptCount val="1"/>
                <c:pt idx="0">
                  <c:v>Mini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Monsoon'!$B$60:$AS$60</c:f>
              <c:numCache>
                <c:formatCode>0</c:formatCode>
                <c:ptCount val="44"/>
                <c:pt idx="0">
                  <c:v>1.1894647408666099</c:v>
                </c:pt>
                <c:pt idx="1">
                  <c:v>1.0478617955253469</c:v>
                </c:pt>
                <c:pt idx="2">
                  <c:v>1.9824412347776832</c:v>
                </c:pt>
                <c:pt idx="3">
                  <c:v>2.8603794958935143</c:v>
                </c:pt>
                <c:pt idx="4">
                  <c:v>1.6709147550269043</c:v>
                </c:pt>
                <c:pt idx="5">
                  <c:v>1.1894647408666099</c:v>
                </c:pt>
                <c:pt idx="6">
                  <c:v>2.8603794958935143</c:v>
                </c:pt>
                <c:pt idx="7">
                  <c:v>2.7470971396205037</c:v>
                </c:pt>
                <c:pt idx="8">
                  <c:v>3.5117530444633247</c:v>
                </c:pt>
                <c:pt idx="9">
                  <c:v>4.1914471821013874</c:v>
                </c:pt>
                <c:pt idx="10">
                  <c:v>3.6250354007363352</c:v>
                </c:pt>
                <c:pt idx="11">
                  <c:v>2.9170206740300197</c:v>
                </c:pt>
                <c:pt idx="12">
                  <c:v>2.8603794958935143</c:v>
                </c:pt>
                <c:pt idx="13">
                  <c:v>4.5029736618521659</c:v>
                </c:pt>
                <c:pt idx="14">
                  <c:v>2.1976777116964028</c:v>
                </c:pt>
                <c:pt idx="15">
                  <c:v>2.4525630133106766</c:v>
                </c:pt>
                <c:pt idx="16">
                  <c:v>4.1914471821013874</c:v>
                </c:pt>
                <c:pt idx="17">
                  <c:v>4.7012177853299342</c:v>
                </c:pt>
                <c:pt idx="18">
                  <c:v>2.6479750778816196</c:v>
                </c:pt>
                <c:pt idx="19">
                  <c:v>2.2599999999999998</c:v>
                </c:pt>
                <c:pt idx="20">
                  <c:v>3.2</c:v>
                </c:pt>
                <c:pt idx="21">
                  <c:v>3.9303910344827591</c:v>
                </c:pt>
                <c:pt idx="22">
                  <c:v>4.5960000000000001</c:v>
                </c:pt>
                <c:pt idx="23">
                  <c:v>4.1970000000000001</c:v>
                </c:pt>
                <c:pt idx="24">
                  <c:v>3.8486307053941911</c:v>
                </c:pt>
                <c:pt idx="25">
                  <c:v>4.1539999999999999</c:v>
                </c:pt>
                <c:pt idx="26">
                  <c:v>3.6739999999999995</c:v>
                </c:pt>
                <c:pt idx="27">
                  <c:v>3.4950000000000001</c:v>
                </c:pt>
                <c:pt idx="28">
                  <c:v>3.968</c:v>
                </c:pt>
                <c:pt idx="29">
                  <c:v>3.6760000000000002</c:v>
                </c:pt>
                <c:pt idx="30">
                  <c:v>3.4489999999999998</c:v>
                </c:pt>
                <c:pt idx="31">
                  <c:v>3.165</c:v>
                </c:pt>
                <c:pt idx="32">
                  <c:v>2.9769999999999999</c:v>
                </c:pt>
                <c:pt idx="33">
                  <c:v>3.9169999999999998</c:v>
                </c:pt>
                <c:pt idx="34">
                  <c:v>3.2610000000000001</c:v>
                </c:pt>
                <c:pt idx="35">
                  <c:v>4.3719999999999999</c:v>
                </c:pt>
                <c:pt idx="36">
                  <c:v>3.9209999999999998</c:v>
                </c:pt>
                <c:pt idx="37">
                  <c:v>4.9989999999999997</c:v>
                </c:pt>
                <c:pt idx="38">
                  <c:v>3.548</c:v>
                </c:pt>
                <c:pt idx="39">
                  <c:v>4.0665000000000004</c:v>
                </c:pt>
                <c:pt idx="40">
                  <c:v>2.2429999999999999</c:v>
                </c:pt>
                <c:pt idx="41">
                  <c:v>4.5449999999999999</c:v>
                </c:pt>
                <c:pt idx="42">
                  <c:v>3.7240000000000006</c:v>
                </c:pt>
                <c:pt idx="43">
                  <c:v>4.907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234656"/>
        <c:axId val="1485235744"/>
      </c:scatterChart>
      <c:valAx>
        <c:axId val="1485234656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235744"/>
        <c:crosses val="autoZero"/>
        <c:crossBetween val="midCat"/>
      </c:valAx>
      <c:valAx>
        <c:axId val="1485235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234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Monsoon'!$A$60</c:f>
              <c:strCache>
                <c:ptCount val="1"/>
                <c:pt idx="0">
                  <c:v>Mini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Monsoon'!$B$60:$AS$60</c:f>
              <c:numCache>
                <c:formatCode>0</c:formatCode>
                <c:ptCount val="44"/>
                <c:pt idx="0">
                  <c:v>1.1894647408666099</c:v>
                </c:pt>
                <c:pt idx="1">
                  <c:v>1.0478617955253469</c:v>
                </c:pt>
                <c:pt idx="2">
                  <c:v>1.9824412347776832</c:v>
                </c:pt>
                <c:pt idx="3">
                  <c:v>2.8603794958935143</c:v>
                </c:pt>
                <c:pt idx="4">
                  <c:v>1.6709147550269043</c:v>
                </c:pt>
                <c:pt idx="5">
                  <c:v>1.1894647408666099</c:v>
                </c:pt>
                <c:pt idx="6">
                  <c:v>2.8603794958935143</c:v>
                </c:pt>
                <c:pt idx="7">
                  <c:v>2.7470971396205037</c:v>
                </c:pt>
                <c:pt idx="8">
                  <c:v>3.5117530444633247</c:v>
                </c:pt>
                <c:pt idx="9">
                  <c:v>4.1914471821013874</c:v>
                </c:pt>
                <c:pt idx="10">
                  <c:v>3.6250354007363352</c:v>
                </c:pt>
                <c:pt idx="11">
                  <c:v>2.9170206740300197</c:v>
                </c:pt>
                <c:pt idx="12">
                  <c:v>2.8603794958935143</c:v>
                </c:pt>
                <c:pt idx="13">
                  <c:v>4.5029736618521659</c:v>
                </c:pt>
                <c:pt idx="14">
                  <c:v>2.1976777116964028</c:v>
                </c:pt>
                <c:pt idx="15">
                  <c:v>2.4525630133106766</c:v>
                </c:pt>
                <c:pt idx="16">
                  <c:v>4.1914471821013874</c:v>
                </c:pt>
                <c:pt idx="17">
                  <c:v>4.7012177853299342</c:v>
                </c:pt>
                <c:pt idx="18">
                  <c:v>2.6479750778816196</c:v>
                </c:pt>
                <c:pt idx="19">
                  <c:v>2.2599999999999998</c:v>
                </c:pt>
                <c:pt idx="20">
                  <c:v>3.2</c:v>
                </c:pt>
                <c:pt idx="21">
                  <c:v>3.9303910344827591</c:v>
                </c:pt>
                <c:pt idx="22">
                  <c:v>4.5960000000000001</c:v>
                </c:pt>
                <c:pt idx="23">
                  <c:v>4.1970000000000001</c:v>
                </c:pt>
                <c:pt idx="24">
                  <c:v>3.8486307053941911</c:v>
                </c:pt>
                <c:pt idx="25">
                  <c:v>4.1539999999999999</c:v>
                </c:pt>
                <c:pt idx="26">
                  <c:v>3.6739999999999995</c:v>
                </c:pt>
                <c:pt idx="27">
                  <c:v>3.4950000000000001</c:v>
                </c:pt>
                <c:pt idx="28">
                  <c:v>3.968</c:v>
                </c:pt>
                <c:pt idx="29">
                  <c:v>3.6760000000000002</c:v>
                </c:pt>
                <c:pt idx="30">
                  <c:v>3.4489999999999998</c:v>
                </c:pt>
                <c:pt idx="31">
                  <c:v>3.165</c:v>
                </c:pt>
                <c:pt idx="32">
                  <c:v>2.9769999999999999</c:v>
                </c:pt>
                <c:pt idx="33">
                  <c:v>3.9169999999999998</c:v>
                </c:pt>
                <c:pt idx="34">
                  <c:v>3.2610000000000001</c:v>
                </c:pt>
                <c:pt idx="35">
                  <c:v>4.3719999999999999</c:v>
                </c:pt>
                <c:pt idx="36">
                  <c:v>3.9209999999999998</c:v>
                </c:pt>
                <c:pt idx="37">
                  <c:v>4.9989999999999997</c:v>
                </c:pt>
                <c:pt idx="38">
                  <c:v>3.548</c:v>
                </c:pt>
                <c:pt idx="39">
                  <c:v>4.0665000000000004</c:v>
                </c:pt>
                <c:pt idx="40">
                  <c:v>2.2429999999999999</c:v>
                </c:pt>
                <c:pt idx="41">
                  <c:v>4.5449999999999999</c:v>
                </c:pt>
                <c:pt idx="42">
                  <c:v>3.7240000000000006</c:v>
                </c:pt>
                <c:pt idx="43">
                  <c:v>4.907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241184"/>
        <c:axId val="1485239008"/>
      </c:scatterChart>
      <c:valAx>
        <c:axId val="1485241184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239008"/>
        <c:crosses val="autoZero"/>
        <c:crossBetween val="midCat"/>
      </c:valAx>
      <c:valAx>
        <c:axId val="1485239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241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Monsoon'!$A$61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Monsoon'!$B$61:$AS$61</c:f>
              <c:numCache>
                <c:formatCode>0</c:formatCode>
                <c:ptCount val="44"/>
                <c:pt idx="0">
                  <c:v>1.6048333805343151</c:v>
                </c:pt>
                <c:pt idx="1">
                  <c:v>1.331067686207873</c:v>
                </c:pt>
                <c:pt idx="2">
                  <c:v>2.2845275181723781</c:v>
                </c:pt>
                <c:pt idx="3">
                  <c:v>3.1907863683564615</c:v>
                </c:pt>
                <c:pt idx="4">
                  <c:v>2.1618049655432832</c:v>
                </c:pt>
                <c:pt idx="5">
                  <c:v>1.6048333805343151</c:v>
                </c:pt>
                <c:pt idx="6">
                  <c:v>3.3229491173416403</c:v>
                </c:pt>
                <c:pt idx="7">
                  <c:v>3.8704805059945246</c:v>
                </c:pt>
                <c:pt idx="8">
                  <c:v>5.0505050505050502</c:v>
                </c:pt>
                <c:pt idx="9">
                  <c:v>4.7672991598225236</c:v>
                </c:pt>
                <c:pt idx="10">
                  <c:v>4.5879354290569241</c:v>
                </c:pt>
                <c:pt idx="11">
                  <c:v>3.3323893136977247</c:v>
                </c:pt>
                <c:pt idx="12">
                  <c:v>3.068063815727367</c:v>
                </c:pt>
                <c:pt idx="13">
                  <c:v>5.0977060322854717</c:v>
                </c:pt>
                <c:pt idx="14">
                  <c:v>2.9698857736240911</c:v>
                </c:pt>
                <c:pt idx="15">
                  <c:v>2.5328046823373924</c:v>
                </c:pt>
                <c:pt idx="16">
                  <c:v>5.0599452468611341</c:v>
                </c:pt>
                <c:pt idx="17">
                  <c:v>4.9655432833002919</c:v>
                </c:pt>
                <c:pt idx="18">
                  <c:v>2.7234966487302934</c:v>
                </c:pt>
                <c:pt idx="19">
                  <c:v>2.5066666666666664</c:v>
                </c:pt>
                <c:pt idx="20">
                  <c:v>3.2333333333333329</c:v>
                </c:pt>
                <c:pt idx="21">
                  <c:v>4.4623662068965517</c:v>
                </c:pt>
                <c:pt idx="22">
                  <c:v>4.9480000000000004</c:v>
                </c:pt>
                <c:pt idx="23">
                  <c:v>4.6156666666666668</c:v>
                </c:pt>
                <c:pt idx="24">
                  <c:v>4.4278118948824341</c:v>
                </c:pt>
                <c:pt idx="25">
                  <c:v>4.4400000000000004</c:v>
                </c:pt>
                <c:pt idx="26">
                  <c:v>4.206666666666667</c:v>
                </c:pt>
                <c:pt idx="27">
                  <c:v>3.9046666666666661</c:v>
                </c:pt>
                <c:pt idx="28">
                  <c:v>4.562666666666666</c:v>
                </c:pt>
                <c:pt idx="29">
                  <c:v>3.9896666666666665</c:v>
                </c:pt>
                <c:pt idx="30">
                  <c:v>3.609</c:v>
                </c:pt>
                <c:pt idx="31">
                  <c:v>3.3423333333333338</c:v>
                </c:pt>
                <c:pt idx="32">
                  <c:v>3.1373333333333338</c:v>
                </c:pt>
                <c:pt idx="33">
                  <c:v>4.7546666666666662</c:v>
                </c:pt>
                <c:pt idx="34">
                  <c:v>3.5529999999999995</c:v>
                </c:pt>
                <c:pt idx="35">
                  <c:v>5.307666666666667</c:v>
                </c:pt>
                <c:pt idx="36">
                  <c:v>4.0003333333333329</c:v>
                </c:pt>
                <c:pt idx="37">
                  <c:v>5.5566666666666658</c:v>
                </c:pt>
                <c:pt idx="38">
                  <c:v>3.6050000000000004</c:v>
                </c:pt>
                <c:pt idx="39">
                  <c:v>4.8161666666666667</c:v>
                </c:pt>
                <c:pt idx="40">
                  <c:v>3.7283333333333331</c:v>
                </c:pt>
                <c:pt idx="41">
                  <c:v>4.8016666666666667</c:v>
                </c:pt>
                <c:pt idx="42">
                  <c:v>4.2563333333333331</c:v>
                </c:pt>
                <c:pt idx="43">
                  <c:v>5.3353333333333337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301056"/>
        <c:axId val="1488299424"/>
      </c:scatterChart>
      <c:valAx>
        <c:axId val="1488301056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299424"/>
        <c:crosses val="autoZero"/>
        <c:crossBetween val="midCat"/>
      </c:valAx>
      <c:valAx>
        <c:axId val="14882994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301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Monsoon'!$A$61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Monsoon'!$B$61:$AS$61</c:f>
              <c:numCache>
                <c:formatCode>0</c:formatCode>
                <c:ptCount val="44"/>
                <c:pt idx="0">
                  <c:v>1.6048333805343151</c:v>
                </c:pt>
                <c:pt idx="1">
                  <c:v>1.331067686207873</c:v>
                </c:pt>
                <c:pt idx="2">
                  <c:v>2.2845275181723781</c:v>
                </c:pt>
                <c:pt idx="3">
                  <c:v>3.1907863683564615</c:v>
                </c:pt>
                <c:pt idx="4">
                  <c:v>2.1618049655432832</c:v>
                </c:pt>
                <c:pt idx="5">
                  <c:v>1.6048333805343151</c:v>
                </c:pt>
                <c:pt idx="6">
                  <c:v>3.3229491173416403</c:v>
                </c:pt>
                <c:pt idx="7">
                  <c:v>3.8704805059945246</c:v>
                </c:pt>
                <c:pt idx="8">
                  <c:v>5.0505050505050502</c:v>
                </c:pt>
                <c:pt idx="9">
                  <c:v>4.7672991598225236</c:v>
                </c:pt>
                <c:pt idx="10">
                  <c:v>4.5879354290569241</c:v>
                </c:pt>
                <c:pt idx="11">
                  <c:v>3.3323893136977247</c:v>
                </c:pt>
                <c:pt idx="12">
                  <c:v>3.068063815727367</c:v>
                </c:pt>
                <c:pt idx="13">
                  <c:v>5.0977060322854717</c:v>
                </c:pt>
                <c:pt idx="14">
                  <c:v>2.9698857736240911</c:v>
                </c:pt>
                <c:pt idx="15">
                  <c:v>2.5328046823373924</c:v>
                </c:pt>
                <c:pt idx="16">
                  <c:v>5.0599452468611341</c:v>
                </c:pt>
                <c:pt idx="17">
                  <c:v>4.9655432833002919</c:v>
                </c:pt>
                <c:pt idx="18">
                  <c:v>2.7234966487302934</c:v>
                </c:pt>
                <c:pt idx="19">
                  <c:v>2.5066666666666664</c:v>
                </c:pt>
                <c:pt idx="20">
                  <c:v>3.2333333333333329</c:v>
                </c:pt>
                <c:pt idx="21">
                  <c:v>4.4623662068965517</c:v>
                </c:pt>
                <c:pt idx="22">
                  <c:v>4.9480000000000004</c:v>
                </c:pt>
                <c:pt idx="23">
                  <c:v>4.6156666666666668</c:v>
                </c:pt>
                <c:pt idx="24">
                  <c:v>4.4278118948824341</c:v>
                </c:pt>
                <c:pt idx="25">
                  <c:v>4.4400000000000004</c:v>
                </c:pt>
                <c:pt idx="26">
                  <c:v>4.206666666666667</c:v>
                </c:pt>
                <c:pt idx="27">
                  <c:v>3.9046666666666661</c:v>
                </c:pt>
                <c:pt idx="28">
                  <c:v>4.562666666666666</c:v>
                </c:pt>
                <c:pt idx="29">
                  <c:v>3.9896666666666665</c:v>
                </c:pt>
                <c:pt idx="30">
                  <c:v>3.609</c:v>
                </c:pt>
                <c:pt idx="31">
                  <c:v>3.3423333333333338</c:v>
                </c:pt>
                <c:pt idx="32">
                  <c:v>3.1373333333333338</c:v>
                </c:pt>
                <c:pt idx="33">
                  <c:v>4.7546666666666662</c:v>
                </c:pt>
                <c:pt idx="34">
                  <c:v>3.5529999999999995</c:v>
                </c:pt>
                <c:pt idx="35">
                  <c:v>5.307666666666667</c:v>
                </c:pt>
                <c:pt idx="36">
                  <c:v>4.0003333333333329</c:v>
                </c:pt>
                <c:pt idx="37">
                  <c:v>5.5566666666666658</c:v>
                </c:pt>
                <c:pt idx="38">
                  <c:v>3.6050000000000004</c:v>
                </c:pt>
                <c:pt idx="39">
                  <c:v>4.8161666666666667</c:v>
                </c:pt>
                <c:pt idx="40">
                  <c:v>3.7283333333333331</c:v>
                </c:pt>
                <c:pt idx="41">
                  <c:v>4.8016666666666667</c:v>
                </c:pt>
                <c:pt idx="42">
                  <c:v>4.2563333333333331</c:v>
                </c:pt>
                <c:pt idx="43">
                  <c:v>5.3353333333333337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293984"/>
        <c:axId val="1488295072"/>
      </c:scatterChart>
      <c:valAx>
        <c:axId val="1488293984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295072"/>
        <c:crosses val="autoZero"/>
        <c:crossBetween val="midCat"/>
      </c:valAx>
      <c:valAx>
        <c:axId val="1488295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(Cumec)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29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'Pre Monsoon'!$A$62</c:f>
              <c:strCache>
                <c:ptCount val="1"/>
                <c:pt idx="0">
                  <c:v>Flow (mm)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388888888888886E-3"/>
                  <c:y val="-0.401650991542723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 Monsoon'!$B$57:$AS$57</c:f>
              <c:numCache>
                <c:formatCode>General</c:formatCode>
                <c:ptCount val="4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</c:numCache>
            </c:numRef>
          </c:xVal>
          <c:yVal>
            <c:numRef>
              <c:f>'Pre Monsoon'!$B$62:$AS$62</c:f>
              <c:numCache>
                <c:formatCode>0</c:formatCode>
                <c:ptCount val="44"/>
                <c:pt idx="0">
                  <c:v>6.0034776465285962</c:v>
                </c:pt>
                <c:pt idx="1">
                  <c:v>5.142470834361097</c:v>
                </c:pt>
                <c:pt idx="2">
                  <c:v>9.0007095373390218</c:v>
                </c:pt>
                <c:pt idx="3">
                  <c:v>12.415228559334679</c:v>
                </c:pt>
                <c:pt idx="4">
                  <c:v>7.066078329267957</c:v>
                </c:pt>
                <c:pt idx="5">
                  <c:v>7.6498478910296814</c:v>
                </c:pt>
                <c:pt idx="6">
                  <c:v>19.272495835655313</c:v>
                </c:pt>
                <c:pt idx="7">
                  <c:v>16.934646434194217</c:v>
                </c:pt>
                <c:pt idx="8">
                  <c:v>28.221558363252665</c:v>
                </c:pt>
                <c:pt idx="9">
                  <c:v>18.900643455964527</c:v>
                </c:pt>
                <c:pt idx="10">
                  <c:v>21.175152185100934</c:v>
                </c:pt>
                <c:pt idx="11">
                  <c:v>15.351251435062107</c:v>
                </c:pt>
                <c:pt idx="12">
                  <c:v>16.308852772524766</c:v>
                </c:pt>
                <c:pt idx="13">
                  <c:v>30.443597871997028</c:v>
                </c:pt>
                <c:pt idx="14">
                  <c:v>11.986065052088566</c:v>
                </c:pt>
                <c:pt idx="15">
                  <c:v>8.3324867608859137</c:v>
                </c:pt>
                <c:pt idx="16">
                  <c:v>20.552921436249743</c:v>
                </c:pt>
                <c:pt idx="17">
                  <c:v>31.021033366526279</c:v>
                </c:pt>
                <c:pt idx="18">
                  <c:v>13.241382775600439</c:v>
                </c:pt>
                <c:pt idx="19">
                  <c:v>8.9744838709677417</c:v>
                </c:pt>
                <c:pt idx="20">
                  <c:v>12.595147311827958</c:v>
                </c:pt>
                <c:pt idx="21">
                  <c:v>31.000296369299225</c:v>
                </c:pt>
                <c:pt idx="22">
                  <c:v>20.247145161290323</c:v>
                </c:pt>
                <c:pt idx="23">
                  <c:v>33.183849462365593</c:v>
                </c:pt>
                <c:pt idx="24">
                  <c:v>17.923162655601661</c:v>
                </c:pt>
                <c:pt idx="25">
                  <c:v>26.12565053763441</c:v>
                </c:pt>
                <c:pt idx="26">
                  <c:v>18.417509677419353</c:v>
                </c:pt>
                <c:pt idx="27">
                  <c:v>17.586544086021501</c:v>
                </c:pt>
                <c:pt idx="28">
                  <c:v>32.156767741935482</c:v>
                </c:pt>
                <c:pt idx="29">
                  <c:v>14.874635483870971</c:v>
                </c:pt>
                <c:pt idx="30">
                  <c:v>11.648306451612903</c:v>
                </c:pt>
                <c:pt idx="31">
                  <c:v>10.889119354838709</c:v>
                </c:pt>
                <c:pt idx="32">
                  <c:v>10.680358064516129</c:v>
                </c:pt>
                <c:pt idx="33">
                  <c:v>16.668074193548389</c:v>
                </c:pt>
                <c:pt idx="34">
                  <c:v>12.150615053763442</c:v>
                </c:pt>
                <c:pt idx="35">
                  <c:v>22.751649462365592</c:v>
                </c:pt>
                <c:pt idx="36">
                  <c:v>12.817613978494624</c:v>
                </c:pt>
                <c:pt idx="37">
                  <c:v>26.443063440860218</c:v>
                </c:pt>
                <c:pt idx="38">
                  <c:v>14.094751612903227</c:v>
                </c:pt>
                <c:pt idx="39">
                  <c:v>20.947788709677418</c:v>
                </c:pt>
                <c:pt idx="40">
                  <c:v>14.413408602150538</c:v>
                </c:pt>
                <c:pt idx="41">
                  <c:v>16.03098924731183</c:v>
                </c:pt>
                <c:pt idx="42">
                  <c:v>14.149047311827957</c:v>
                </c:pt>
                <c:pt idx="43">
                  <c:v>19.280787096774191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296704"/>
        <c:axId val="1488299968"/>
      </c:scatterChart>
      <c:valAx>
        <c:axId val="1488296704"/>
        <c:scaling>
          <c:orientation val="minMax"/>
          <c:max val="2013"/>
          <c:min val="19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299968"/>
        <c:crosses val="autoZero"/>
        <c:crossBetween val="midCat"/>
      </c:valAx>
      <c:valAx>
        <c:axId val="1488299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Runoff</a:t>
                </a:r>
                <a:r>
                  <a:rPr lang="en-GB" baseline="0"/>
                  <a:t>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296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62</xdr:row>
      <xdr:rowOff>147637</xdr:rowOff>
    </xdr:from>
    <xdr:to>
      <xdr:col>8</xdr:col>
      <xdr:colOff>219075</xdr:colOff>
      <xdr:row>78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285750</xdr:colOff>
      <xdr:row>62</xdr:row>
      <xdr:rowOff>152400</xdr:rowOff>
    </xdr:from>
    <xdr:to>
      <xdr:col>17</xdr:col>
      <xdr:colOff>514350</xdr:colOff>
      <xdr:row>78</xdr:row>
      <xdr:rowOff>157163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8</xdr:col>
      <xdr:colOff>9525</xdr:colOff>
      <xdr:row>97</xdr:row>
      <xdr:rowOff>4763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76200</xdr:colOff>
      <xdr:row>81</xdr:row>
      <xdr:rowOff>4763</xdr:rowOff>
    </xdr:from>
    <xdr:to>
      <xdr:col>17</xdr:col>
      <xdr:colOff>304800</xdr:colOff>
      <xdr:row>97</xdr:row>
      <xdr:rowOff>9526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8</xdr:col>
      <xdr:colOff>9525</xdr:colOff>
      <xdr:row>115</xdr:row>
      <xdr:rowOff>4763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76200</xdr:colOff>
      <xdr:row>99</xdr:row>
      <xdr:rowOff>4763</xdr:rowOff>
    </xdr:from>
    <xdr:to>
      <xdr:col>17</xdr:col>
      <xdr:colOff>304800</xdr:colOff>
      <xdr:row>115</xdr:row>
      <xdr:rowOff>9526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8</xdr:col>
      <xdr:colOff>9525</xdr:colOff>
      <xdr:row>133</xdr:row>
      <xdr:rowOff>4763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76200</xdr:colOff>
      <xdr:row>117</xdr:row>
      <xdr:rowOff>4763</xdr:rowOff>
    </xdr:from>
    <xdr:to>
      <xdr:col>17</xdr:col>
      <xdr:colOff>304800</xdr:colOff>
      <xdr:row>133</xdr:row>
      <xdr:rowOff>9526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8</xdr:col>
      <xdr:colOff>9525</xdr:colOff>
      <xdr:row>151</xdr:row>
      <xdr:rowOff>4763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76200</xdr:colOff>
      <xdr:row>135</xdr:row>
      <xdr:rowOff>4763</xdr:rowOff>
    </xdr:from>
    <xdr:to>
      <xdr:col>17</xdr:col>
      <xdr:colOff>304800</xdr:colOff>
      <xdr:row>151</xdr:row>
      <xdr:rowOff>9526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64</xdr:row>
      <xdr:rowOff>0</xdr:rowOff>
    </xdr:from>
    <xdr:to>
      <xdr:col>8</xdr:col>
      <xdr:colOff>180975</xdr:colOff>
      <xdr:row>79</xdr:row>
      <xdr:rowOff>115888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247650</xdr:colOff>
      <xdr:row>64</xdr:row>
      <xdr:rowOff>4763</xdr:rowOff>
    </xdr:from>
    <xdr:to>
      <xdr:col>17</xdr:col>
      <xdr:colOff>419100</xdr:colOff>
      <xdr:row>79</xdr:row>
      <xdr:rowOff>120651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81</xdr:row>
      <xdr:rowOff>115888</xdr:rowOff>
    </xdr:from>
    <xdr:to>
      <xdr:col>7</xdr:col>
      <xdr:colOff>581025</xdr:colOff>
      <xdr:row>97</xdr:row>
      <xdr:rowOff>69851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38100</xdr:colOff>
      <xdr:row>81</xdr:row>
      <xdr:rowOff>120651</xdr:rowOff>
    </xdr:from>
    <xdr:to>
      <xdr:col>17</xdr:col>
      <xdr:colOff>209550</xdr:colOff>
      <xdr:row>97</xdr:row>
      <xdr:rowOff>74614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99</xdr:row>
      <xdr:rowOff>58738</xdr:rowOff>
    </xdr:from>
    <xdr:to>
      <xdr:col>7</xdr:col>
      <xdr:colOff>581025</xdr:colOff>
      <xdr:row>115</xdr:row>
      <xdr:rowOff>12701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38100</xdr:colOff>
      <xdr:row>99</xdr:row>
      <xdr:rowOff>63501</xdr:rowOff>
    </xdr:from>
    <xdr:to>
      <xdr:col>17</xdr:col>
      <xdr:colOff>209550</xdr:colOff>
      <xdr:row>115</xdr:row>
      <xdr:rowOff>17464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1588</xdr:rowOff>
    </xdr:from>
    <xdr:to>
      <xdr:col>7</xdr:col>
      <xdr:colOff>581025</xdr:colOff>
      <xdr:row>132</xdr:row>
      <xdr:rowOff>117476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38100</xdr:colOff>
      <xdr:row>117</xdr:row>
      <xdr:rowOff>6351</xdr:rowOff>
    </xdr:from>
    <xdr:to>
      <xdr:col>17</xdr:col>
      <xdr:colOff>209550</xdr:colOff>
      <xdr:row>132</xdr:row>
      <xdr:rowOff>122239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134</xdr:row>
      <xdr:rowOff>106363</xdr:rowOff>
    </xdr:from>
    <xdr:to>
      <xdr:col>7</xdr:col>
      <xdr:colOff>581025</xdr:colOff>
      <xdr:row>150</xdr:row>
      <xdr:rowOff>60326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38100</xdr:colOff>
      <xdr:row>134</xdr:row>
      <xdr:rowOff>111126</xdr:rowOff>
    </xdr:from>
    <xdr:to>
      <xdr:col>17</xdr:col>
      <xdr:colOff>209550</xdr:colOff>
      <xdr:row>150</xdr:row>
      <xdr:rowOff>65089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mir\Amer%20Naqvi\Revised%20Feasibility%20Report\Package%20D\Torawarai\Economic%20Table%20-%20E%20(R.%20Torawara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asonal%20runo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ze"/>
      <sheetName val="K. Fod"/>
      <sheetName val="K. Veg."/>
      <sheetName val="Wheat"/>
      <sheetName val="R. Veg"/>
      <sheetName val="Onion"/>
      <sheetName val="Orchard"/>
      <sheetName val="NVP"/>
      <sheetName val="Fisheries"/>
      <sheetName val="Cost"/>
      <sheetName val="Phasing"/>
      <sheetName val="EIRR New"/>
      <sheetName val="EIRR"/>
      <sheetName val="Old EIRR"/>
      <sheetName val="11.12"/>
      <sheetName val="JAN 1"/>
      <sheetName val="JA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0">
          <cell r="M70">
            <v>12</v>
          </cell>
          <cell r="N70">
            <v>314.57813908111746</v>
          </cell>
          <cell r="O70">
            <v>740.17750741711393</v>
          </cell>
        </row>
        <row r="71">
          <cell r="M71">
            <v>15</v>
          </cell>
          <cell r="N71">
            <v>304.3692903642189</v>
          </cell>
          <cell r="O71">
            <v>586.30739663611416</v>
          </cell>
        </row>
        <row r="73">
          <cell r="M73">
            <v>20</v>
          </cell>
          <cell r="N73">
            <v>295.49530000198627</v>
          </cell>
          <cell r="O73">
            <v>478.4616433202051</v>
          </cell>
        </row>
        <row r="74">
          <cell r="M74">
            <v>30</v>
          </cell>
          <cell r="N74">
            <v>287.55808619630722</v>
          </cell>
          <cell r="O74">
            <v>399.92280922372441</v>
          </cell>
        </row>
        <row r="75">
          <cell r="M75">
            <v>40</v>
          </cell>
          <cell r="N75">
            <v>294.82958921596634</v>
          </cell>
          <cell r="O75">
            <v>112.68849223313921</v>
          </cell>
        </row>
        <row r="76">
          <cell r="M76">
            <v>50</v>
          </cell>
          <cell r="N76">
            <v>287.81064306204917</v>
          </cell>
          <cell r="O76">
            <v>56.179103171940767</v>
          </cell>
        </row>
        <row r="77">
          <cell r="M77">
            <v>60</v>
          </cell>
          <cell r="N77">
            <v>281.30041311480414</v>
          </cell>
          <cell r="O77">
            <v>40.842315227142116</v>
          </cell>
        </row>
        <row r="78">
          <cell r="M78">
            <v>70</v>
          </cell>
          <cell r="N78">
            <v>293.54976621654629</v>
          </cell>
          <cell r="O78">
            <v>30.843145049190081</v>
          </cell>
        </row>
        <row r="79">
          <cell r="M79">
            <v>80</v>
          </cell>
          <cell r="N79">
            <v>286.64867707293502</v>
          </cell>
          <cell r="O79">
            <v>23.976231022437506</v>
          </cell>
        </row>
        <row r="80">
          <cell r="M80">
            <v>90</v>
          </cell>
          <cell r="N80">
            <v>280.33064223184886</v>
          </cell>
          <cell r="O80">
            <v>19.070284568683867</v>
          </cell>
        </row>
        <row r="81">
          <cell r="M81">
            <v>100</v>
          </cell>
          <cell r="N81">
            <v>292.67731767547457</v>
          </cell>
          <cell r="O81">
            <v>15.454206677806935</v>
          </cell>
        </row>
      </sheetData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 D"/>
      <sheetName val="Pre Monsoon"/>
      <sheetName val="Monsoon"/>
      <sheetName val="Post Monsoon"/>
      <sheetName val="Winter"/>
      <sheetName val="jan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>
        <row r="44">
          <cell r="R44">
            <v>1970</v>
          </cell>
          <cell r="S44">
            <v>88.870008496176709</v>
          </cell>
          <cell r="T44">
            <v>53.922401585952983</v>
          </cell>
          <cell r="U44">
            <v>41.517983574058334</v>
          </cell>
          <cell r="Z44">
            <v>83.035967148116669</v>
          </cell>
          <cell r="AA44">
            <v>59.926366468422536</v>
          </cell>
        </row>
        <row r="45">
          <cell r="R45">
            <v>1971</v>
          </cell>
          <cell r="S45">
            <v>64.00453129425091</v>
          </cell>
          <cell r="T45">
            <v>48.428207306711975</v>
          </cell>
          <cell r="U45">
            <v>45.369583687340693</v>
          </cell>
          <cell r="Z45">
            <v>118.49334466156895</v>
          </cell>
          <cell r="AA45">
            <v>102.77541772868875</v>
          </cell>
        </row>
        <row r="46">
          <cell r="R46">
            <v>1972</v>
          </cell>
          <cell r="S46">
            <v>116.34097989238175</v>
          </cell>
          <cell r="T46">
            <v>87.737184933446613</v>
          </cell>
          <cell r="U46">
            <v>72.01925800056641</v>
          </cell>
          <cell r="Z46">
            <v>44.973095440385158</v>
          </cell>
          <cell r="AA46">
            <v>43.358821863494761</v>
          </cell>
        </row>
        <row r="47">
          <cell r="R47">
            <v>1973</v>
          </cell>
          <cell r="S47">
            <v>149.56103086944208</v>
          </cell>
          <cell r="T47">
            <v>116.25601812517699</v>
          </cell>
          <cell r="U47">
            <v>115.1798357405834</v>
          </cell>
          <cell r="Z47">
            <v>169.47040498442365</v>
          </cell>
          <cell r="AA47">
            <v>121.01387708864344</v>
          </cell>
        </row>
        <row r="48">
          <cell r="R48">
            <v>1974</v>
          </cell>
          <cell r="S48">
            <v>88.473520249221181</v>
          </cell>
          <cell r="T48">
            <v>71.877655055225148</v>
          </cell>
          <cell r="U48">
            <v>56.301331067686206</v>
          </cell>
          <cell r="Z48">
            <v>49.900877938261111</v>
          </cell>
          <cell r="AA48">
            <v>44.180118946474082</v>
          </cell>
        </row>
        <row r="49">
          <cell r="R49">
            <v>1975</v>
          </cell>
          <cell r="S49">
            <v>111.3565562163693</v>
          </cell>
          <cell r="T49">
            <v>72.72727272727272</v>
          </cell>
          <cell r="U49">
            <v>50.637213254035679</v>
          </cell>
          <cell r="Z49">
            <v>79.864061172472375</v>
          </cell>
          <cell r="AA49">
            <v>86.0662701784197</v>
          </cell>
        </row>
        <row r="50">
          <cell r="R50">
            <v>1976</v>
          </cell>
          <cell r="S50">
            <v>217.53044463324835</v>
          </cell>
          <cell r="T50">
            <v>272.61399037099972</v>
          </cell>
          <cell r="U50">
            <v>98.215802888700082</v>
          </cell>
          <cell r="Z50">
            <v>237.52478051543471</v>
          </cell>
          <cell r="AA50">
            <v>141.85783064287736</v>
          </cell>
        </row>
        <row r="51">
          <cell r="R51">
            <v>1977</v>
          </cell>
          <cell r="S51">
            <v>172.35910506938544</v>
          </cell>
          <cell r="T51">
            <v>176.57887284055508</v>
          </cell>
          <cell r="U51">
            <v>170.15009912206173</v>
          </cell>
          <cell r="Z51">
            <v>177.11696403285188</v>
          </cell>
          <cell r="AA51">
            <v>153.6108751062022</v>
          </cell>
        </row>
        <row r="52">
          <cell r="R52">
            <v>1978</v>
          </cell>
          <cell r="S52">
            <v>481.25177003681671</v>
          </cell>
          <cell r="T52">
            <v>247.7485131690739</v>
          </cell>
          <cell r="U52">
            <v>137.60974228263947</v>
          </cell>
          <cell r="Z52">
            <v>239.9886717643727</v>
          </cell>
          <cell r="AA52">
            <v>200.96290002832058</v>
          </cell>
        </row>
        <row r="53">
          <cell r="R53">
            <v>1979</v>
          </cell>
          <cell r="S53">
            <v>228.85868026054939</v>
          </cell>
          <cell r="T53">
            <v>168.08269612007928</v>
          </cell>
          <cell r="U53">
            <v>183.37581421693571</v>
          </cell>
          <cell r="Z53">
            <v>140.58340413480599</v>
          </cell>
          <cell r="AA53">
            <v>116.39762107051826</v>
          </cell>
        </row>
        <row r="54">
          <cell r="R54">
            <v>1980</v>
          </cell>
          <cell r="S54">
            <v>308.63777966581705</v>
          </cell>
          <cell r="T54">
            <v>193.31634097989237</v>
          </cell>
          <cell r="U54">
            <v>148.03171905975643</v>
          </cell>
          <cell r="Z54">
            <v>133.95638629283488</v>
          </cell>
          <cell r="AA54">
            <v>122.62815066553384</v>
          </cell>
        </row>
        <row r="55">
          <cell r="R55">
            <v>1981</v>
          </cell>
          <cell r="S55">
            <v>199.54687057490796</v>
          </cell>
          <cell r="T55">
            <v>153.46927216086092</v>
          </cell>
          <cell r="U55">
            <v>117.75700934579439</v>
          </cell>
          <cell r="Z55">
            <v>128.1506655338431</v>
          </cell>
          <cell r="AA55">
            <v>101.83800623052957</v>
          </cell>
        </row>
        <row r="56">
          <cell r="R56">
            <v>1982</v>
          </cell>
          <cell r="S56">
            <v>168.11101670914755</v>
          </cell>
          <cell r="T56">
            <v>192.72160860945905</v>
          </cell>
          <cell r="U56">
            <v>138.3177570093458</v>
          </cell>
          <cell r="Z56">
            <v>110.62022090059473</v>
          </cell>
          <cell r="AA56">
            <v>110.33701500991219</v>
          </cell>
        </row>
        <row r="57">
          <cell r="R57">
            <v>1983</v>
          </cell>
          <cell r="S57">
            <v>333.44661568960635</v>
          </cell>
          <cell r="T57">
            <v>326.13990370999716</v>
          </cell>
          <cell r="U57">
            <v>273.29368450863774</v>
          </cell>
          <cell r="Z57">
            <v>140.55508354573774</v>
          </cell>
          <cell r="AA57">
            <v>100.113282356273</v>
          </cell>
        </row>
        <row r="58">
          <cell r="R58">
            <v>1984</v>
          </cell>
          <cell r="S58">
            <v>158.48201642594165</v>
          </cell>
          <cell r="T58">
            <v>133.02180685358255</v>
          </cell>
          <cell r="U58">
            <v>75.630133106768582</v>
          </cell>
          <cell r="Z58">
            <v>147.57858963466438</v>
          </cell>
          <cell r="AA58">
            <v>119.90937411498159</v>
          </cell>
        </row>
        <row r="59">
          <cell r="R59">
            <v>1985</v>
          </cell>
          <cell r="S59">
            <v>88.739733786462736</v>
          </cell>
          <cell r="T59">
            <v>82.092891532143852</v>
          </cell>
          <cell r="U59">
            <v>84.738034551118645</v>
          </cell>
          <cell r="Z59">
            <v>186.43443783630698</v>
          </cell>
          <cell r="AA59">
            <v>114.33021806853581</v>
          </cell>
        </row>
        <row r="60">
          <cell r="R60">
            <v>1986</v>
          </cell>
          <cell r="S60">
            <v>301.04786179552531</v>
          </cell>
          <cell r="T60">
            <v>178.78787878787878</v>
          </cell>
          <cell r="U60">
            <v>151.34522798074198</v>
          </cell>
          <cell r="Z60">
            <v>118.57830642877371</v>
          </cell>
          <cell r="AA60">
            <v>167.99773435287452</v>
          </cell>
        </row>
        <row r="61">
          <cell r="R61">
            <v>1987</v>
          </cell>
          <cell r="S61">
            <v>554.40385160011328</v>
          </cell>
          <cell r="T61">
            <v>238.68592466723305</v>
          </cell>
          <cell r="U61">
            <v>160.60606060606059</v>
          </cell>
          <cell r="Z61">
            <v>430.07646559048425</v>
          </cell>
          <cell r="AA61">
            <v>163.83460775984139</v>
          </cell>
        </row>
        <row r="62">
          <cell r="R62">
            <v>1988</v>
          </cell>
          <cell r="S62">
            <v>223.76097422826393</v>
          </cell>
          <cell r="T62">
            <v>98.173322005097702</v>
          </cell>
          <cell r="U62">
            <v>85.276125743415449</v>
          </cell>
          <cell r="Z62">
            <v>108.41121495327103</v>
          </cell>
          <cell r="AA62">
            <v>86.239025771736024</v>
          </cell>
        </row>
        <row r="63">
          <cell r="R63">
            <v>1989</v>
          </cell>
          <cell r="S63">
            <v>83.02</v>
          </cell>
          <cell r="T63">
            <v>82.47</v>
          </cell>
          <cell r="U63">
            <v>109.97000000000001</v>
          </cell>
          <cell r="Z63">
            <v>96.309999999999974</v>
          </cell>
          <cell r="AA63">
            <v>89.95</v>
          </cell>
        </row>
        <row r="64">
          <cell r="R64">
            <v>1990</v>
          </cell>
          <cell r="S64">
            <v>126.2</v>
          </cell>
          <cell r="T64">
            <v>137.17699999999996</v>
          </cell>
          <cell r="U64">
            <v>122.50000000000003</v>
          </cell>
          <cell r="Z64">
            <v>102.40000000000003</v>
          </cell>
          <cell r="AA64">
            <v>105.60000000000001</v>
          </cell>
        </row>
        <row r="65">
          <cell r="R65">
            <v>1991</v>
          </cell>
          <cell r="S65">
            <v>313.10134482758622</v>
          </cell>
          <cell r="T65">
            <v>489.52468551724138</v>
          </cell>
          <cell r="U65">
            <v>142.0656675862069</v>
          </cell>
          <cell r="Z65">
            <v>159.58689241379312</v>
          </cell>
          <cell r="AA65">
            <v>128.63895379310347</v>
          </cell>
        </row>
        <row r="66">
          <cell r="R66">
            <v>1992</v>
          </cell>
          <cell r="S66">
            <v>257.48099999999999</v>
          </cell>
          <cell r="T66">
            <v>187.99500000000003</v>
          </cell>
          <cell r="U66">
            <v>175.91899999999995</v>
          </cell>
          <cell r="Z66">
            <v>202.89500000000007</v>
          </cell>
          <cell r="AA66">
            <v>155.65699999999998</v>
          </cell>
        </row>
        <row r="67">
          <cell r="R67">
            <v>1993</v>
          </cell>
          <cell r="S67">
            <v>632.65600000000006</v>
          </cell>
          <cell r="T67">
            <v>225.54999999999993</v>
          </cell>
          <cell r="U67">
            <v>162.97499999999999</v>
          </cell>
          <cell r="Z67">
            <v>143.50000000000003</v>
          </cell>
          <cell r="AA67">
            <v>144.483</v>
          </cell>
        </row>
        <row r="68">
          <cell r="R68">
            <v>1994</v>
          </cell>
          <cell r="S68">
            <v>156.01386721991705</v>
          </cell>
          <cell r="T68">
            <v>259.53637344398339</v>
          </cell>
          <cell r="U68">
            <v>131.41658921161826</v>
          </cell>
          <cell r="Z68">
            <v>155.13377593360994</v>
          </cell>
          <cell r="AA68">
            <v>148.49771784232368</v>
          </cell>
        </row>
        <row r="69">
          <cell r="R69">
            <v>1995</v>
          </cell>
          <cell r="S69">
            <v>477.91400000000004</v>
          </cell>
          <cell r="T69">
            <v>178.95500000000001</v>
          </cell>
          <cell r="U69">
            <v>147.06100000000001</v>
          </cell>
          <cell r="Z69">
            <v>163.52700000000002</v>
          </cell>
          <cell r="AA69">
            <v>145.69399999999999</v>
          </cell>
        </row>
        <row r="70">
          <cell r="R70">
            <v>1996</v>
          </cell>
          <cell r="S70">
            <v>282.24800000000005</v>
          </cell>
          <cell r="T70">
            <v>151.82399999999996</v>
          </cell>
          <cell r="U70">
            <v>131.80999999999997</v>
          </cell>
          <cell r="Z70">
            <v>155.89000000000004</v>
          </cell>
          <cell r="AA70">
            <v>135.18099999999998</v>
          </cell>
        </row>
        <row r="71">
          <cell r="R71">
            <v>1997</v>
          </cell>
          <cell r="S71">
            <v>152.60700000000003</v>
          </cell>
          <cell r="T71">
            <v>242.9959999999999</v>
          </cell>
          <cell r="U71">
            <v>141.47999999999999</v>
          </cell>
          <cell r="Z71">
            <v>138.64200000000002</v>
          </cell>
          <cell r="AA71">
            <v>136.715</v>
          </cell>
        </row>
        <row r="72">
          <cell r="R72">
            <v>1998</v>
          </cell>
          <cell r="S72">
            <v>679.90099999999995</v>
          </cell>
          <cell r="T72">
            <v>176.24400000000003</v>
          </cell>
          <cell r="U72">
            <v>134.84</v>
          </cell>
          <cell r="Z72">
            <v>121.73099999999999</v>
          </cell>
          <cell r="AA72">
            <v>123.08699999999999</v>
          </cell>
        </row>
        <row r="73">
          <cell r="R73">
            <v>1999</v>
          </cell>
          <cell r="S73">
            <v>207.572</v>
          </cell>
          <cell r="T73">
            <v>128.66100000000003</v>
          </cell>
          <cell r="U73">
            <v>120.59200000000001</v>
          </cell>
          <cell r="Z73">
            <v>128.87400000000005</v>
          </cell>
          <cell r="AA73">
            <v>118.70200000000001</v>
          </cell>
        </row>
        <row r="74">
          <cell r="R74">
            <v>2000</v>
          </cell>
          <cell r="S74">
            <v>127.91799999999998</v>
          </cell>
          <cell r="T74">
            <v>111.91500000000001</v>
          </cell>
          <cell r="U74">
            <v>117.53400000000002</v>
          </cell>
          <cell r="Z74">
            <v>110.09199999999998</v>
          </cell>
          <cell r="AA74">
            <v>103.25700000000001</v>
          </cell>
        </row>
        <row r="75">
          <cell r="R75">
            <v>2001</v>
          </cell>
          <cell r="S75">
            <v>105.68700000000003</v>
          </cell>
          <cell r="T75">
            <v>120.62099999999997</v>
          </cell>
          <cell r="U75">
            <v>107.23399999999997</v>
          </cell>
          <cell r="Z75">
            <v>110.572</v>
          </cell>
          <cell r="AA75">
            <v>101.01300000000003</v>
          </cell>
        </row>
        <row r="76">
          <cell r="R76">
            <v>2002</v>
          </cell>
          <cell r="S76">
            <v>115.56200000000001</v>
          </cell>
          <cell r="T76">
            <v>105.57299999999996</v>
          </cell>
          <cell r="U76">
            <v>106.43700000000001</v>
          </cell>
          <cell r="Z76">
            <v>121.04399999999997</v>
          </cell>
          <cell r="AA76">
            <v>104.79100000000001</v>
          </cell>
        </row>
        <row r="77">
          <cell r="R77">
            <v>2003</v>
          </cell>
          <cell r="S77">
            <v>190.05500000000001</v>
          </cell>
          <cell r="T77">
            <v>175.05900000000003</v>
          </cell>
          <cell r="U77">
            <v>145.761</v>
          </cell>
          <cell r="Z77">
            <v>123.96000000000001</v>
          </cell>
          <cell r="AA77">
            <v>123.14600000000002</v>
          </cell>
        </row>
        <row r="78">
          <cell r="R78">
            <v>2004</v>
          </cell>
          <cell r="S78">
            <v>123.62199999999996</v>
          </cell>
          <cell r="T78">
            <v>114.93199999999999</v>
          </cell>
          <cell r="U78">
            <v>134.28400000000005</v>
          </cell>
          <cell r="Z78">
            <v>135.56900000000002</v>
          </cell>
          <cell r="AA78">
            <v>115.75</v>
          </cell>
        </row>
        <row r="79">
          <cell r="R79">
            <v>2005</v>
          </cell>
          <cell r="S79">
            <v>348.16999999999996</v>
          </cell>
          <cell r="T79">
            <v>187.054</v>
          </cell>
          <cell r="U79">
            <v>163.84199999999998</v>
          </cell>
          <cell r="Z79">
            <v>126.497</v>
          </cell>
          <cell r="AA79">
            <v>116.673</v>
          </cell>
        </row>
        <row r="80">
          <cell r="R80">
            <v>2006</v>
          </cell>
          <cell r="S80">
            <v>138.75</v>
          </cell>
          <cell r="T80">
            <v>129.06099999999998</v>
          </cell>
          <cell r="U80">
            <v>125.23299999999998</v>
          </cell>
          <cell r="Z80">
            <v>187.80900000000003</v>
          </cell>
          <cell r="AA80">
            <v>168.66200000000003</v>
          </cell>
        </row>
        <row r="81">
          <cell r="R81">
            <v>2007</v>
          </cell>
          <cell r="S81">
            <v>405.56100000000009</v>
          </cell>
          <cell r="T81">
            <v>221.57899999999998</v>
          </cell>
          <cell r="U81">
            <v>185.20899999999997</v>
          </cell>
          <cell r="Z81">
            <v>125.45500000000003</v>
          </cell>
          <cell r="AA81">
            <v>117.54499999999997</v>
          </cell>
        </row>
        <row r="82">
          <cell r="R82">
            <v>2008</v>
          </cell>
          <cell r="S82">
            <v>120.85699999999997</v>
          </cell>
          <cell r="T82">
            <v>187.53900000000004</v>
          </cell>
          <cell r="U82">
            <v>122.29000000000002</v>
          </cell>
          <cell r="Z82">
            <v>145.49900000000002</v>
          </cell>
          <cell r="AA82">
            <v>122.782</v>
          </cell>
        </row>
        <row r="83">
          <cell r="R83">
            <v>2009</v>
          </cell>
          <cell r="S83">
            <v>192.16399999999999</v>
          </cell>
          <cell r="T83">
            <v>315.08099999999996</v>
          </cell>
          <cell r="U83">
            <v>127.3875</v>
          </cell>
          <cell r="Z83">
            <v>165.30800000000002</v>
          </cell>
          <cell r="AA83">
            <v>161.928</v>
          </cell>
        </row>
        <row r="84">
          <cell r="R84">
            <v>2010</v>
          </cell>
          <cell r="S84">
            <v>156.23500000000001</v>
          </cell>
          <cell r="T84">
            <v>145.13000000000002</v>
          </cell>
          <cell r="U84">
            <v>140.613</v>
          </cell>
          <cell r="Z84">
            <v>173.57400000000001</v>
          </cell>
          <cell r="AA84">
            <v>149.22400000000005</v>
          </cell>
        </row>
        <row r="85">
          <cell r="R85">
            <v>2011</v>
          </cell>
          <cell r="S85">
            <v>187.16200000000006</v>
          </cell>
          <cell r="T85">
            <v>154.94000000000003</v>
          </cell>
          <cell r="U85">
            <v>149.69399999999999</v>
          </cell>
          <cell r="Z85">
            <v>209.31200000000001</v>
          </cell>
          <cell r="AA85">
            <v>161.26400000000004</v>
          </cell>
        </row>
        <row r="86">
          <cell r="R86">
            <v>2012</v>
          </cell>
          <cell r="S86">
            <v>161.92599999999996</v>
          </cell>
          <cell r="T86">
            <v>131.29399999999998</v>
          </cell>
          <cell r="U86">
            <v>141.024</v>
          </cell>
          <cell r="Z86">
            <v>161.20100000000002</v>
          </cell>
          <cell r="AA86">
            <v>141.86100000000002</v>
          </cell>
        </row>
        <row r="87">
          <cell r="R87">
            <v>2013</v>
          </cell>
          <cell r="S87">
            <v>264.89499999999998</v>
          </cell>
          <cell r="T87">
            <v>167.95199999999997</v>
          </cell>
          <cell r="U87">
            <v>159.25899999999999</v>
          </cell>
          <cell r="Z87">
            <v>213.166</v>
          </cell>
          <cell r="AA87">
            <v>164.483</v>
          </cell>
        </row>
        <row r="100">
          <cell r="S100">
            <v>6.0889266496743124</v>
          </cell>
          <cell r="T100">
            <v>2.7187765505522514</v>
          </cell>
          <cell r="U100">
            <v>1.557632398753894</v>
          </cell>
          <cell r="Z100">
            <v>13.73548569810252</v>
          </cell>
          <cell r="AA100">
            <v>2.1806853582554515</v>
          </cell>
        </row>
        <row r="101">
          <cell r="S101">
            <v>2.4922118380062304</v>
          </cell>
          <cell r="T101">
            <v>1.9824412347776832</v>
          </cell>
          <cell r="U101">
            <v>4.5312942509204186</v>
          </cell>
          <cell r="Z101">
            <v>4.1914471821013874</v>
          </cell>
          <cell r="AA101">
            <v>3.6533559898045875</v>
          </cell>
        </row>
        <row r="102">
          <cell r="S102">
            <v>5.6074766355140184</v>
          </cell>
          <cell r="T102">
            <v>12.036250354007363</v>
          </cell>
          <cell r="U102">
            <v>3.0586236193712826</v>
          </cell>
          <cell r="Z102">
            <v>1.5009912206173888</v>
          </cell>
          <cell r="AA102">
            <v>1.8691588785046729</v>
          </cell>
        </row>
        <row r="103">
          <cell r="S103">
            <v>12.461059190031152</v>
          </cell>
          <cell r="T103">
            <v>5.9473237043330496</v>
          </cell>
          <cell r="U103">
            <v>4.1064854148966292</v>
          </cell>
          <cell r="Z103">
            <v>7.6182384593599544</v>
          </cell>
          <cell r="AA103">
            <v>4.474653072783914</v>
          </cell>
        </row>
        <row r="104">
          <cell r="S104">
            <v>3.0869442084395353</v>
          </cell>
          <cell r="T104">
            <v>2.7470971396205037</v>
          </cell>
          <cell r="U104">
            <v>2.2090059473237043</v>
          </cell>
          <cell r="Z104">
            <v>1.7558765222316624</v>
          </cell>
          <cell r="AA104">
            <v>1.6709147550269043</v>
          </cell>
        </row>
        <row r="105">
          <cell r="S105">
            <v>14.811668082696119</v>
          </cell>
          <cell r="T105">
            <v>3.3984706881903142</v>
          </cell>
          <cell r="U105">
            <v>3.6250354007363352</v>
          </cell>
          <cell r="Z105">
            <v>2.7470971396205037</v>
          </cell>
          <cell r="AA105">
            <v>3.6816765788728403</v>
          </cell>
        </row>
        <row r="106">
          <cell r="S106">
            <v>20.13593882752761</v>
          </cell>
          <cell r="T106">
            <v>44.180118946474082</v>
          </cell>
          <cell r="U106">
            <v>3.6533559898045875</v>
          </cell>
          <cell r="Z106">
            <v>26.961200792976491</v>
          </cell>
          <cell r="AA106">
            <v>5.6641178136505239</v>
          </cell>
        </row>
        <row r="107">
          <cell r="S107">
            <v>5.9473237043330496</v>
          </cell>
          <cell r="T107">
            <v>27.017841971112997</v>
          </cell>
          <cell r="U107">
            <v>20.985556499575189</v>
          </cell>
          <cell r="Z107">
            <v>19.937694704049843</v>
          </cell>
          <cell r="AA107">
            <v>20.730671197960916</v>
          </cell>
        </row>
        <row r="108">
          <cell r="S108">
            <v>126.5930331350892</v>
          </cell>
          <cell r="T108">
            <v>10.761823845935995</v>
          </cell>
          <cell r="U108">
            <v>6.5137354856981018</v>
          </cell>
          <cell r="Z108">
            <v>16.369300481450011</v>
          </cell>
          <cell r="AA108">
            <v>22.571509487397336</v>
          </cell>
        </row>
        <row r="109">
          <cell r="S109">
            <v>26.338147833474935</v>
          </cell>
          <cell r="T109">
            <v>13.310676862078731</v>
          </cell>
          <cell r="U109">
            <v>6.7686207873123756</v>
          </cell>
          <cell r="Z109">
            <v>5.8906825261965441</v>
          </cell>
          <cell r="AA109">
            <v>4.3047295383743975</v>
          </cell>
        </row>
        <row r="110">
          <cell r="S110">
            <v>63.154913622203338</v>
          </cell>
          <cell r="T110">
            <v>8.8077032002265643</v>
          </cell>
          <cell r="U110">
            <v>5.777400169923534</v>
          </cell>
          <cell r="Z110">
            <v>6.0606060606060606</v>
          </cell>
          <cell r="AA110">
            <v>5.4375531011045029</v>
          </cell>
        </row>
        <row r="111">
          <cell r="S111">
            <v>28.603794958935143</v>
          </cell>
          <cell r="T111">
            <v>17.64372698952138</v>
          </cell>
          <cell r="U111">
            <v>5.6641178136505239</v>
          </cell>
          <cell r="Z111">
            <v>5.4941942792410075</v>
          </cell>
          <cell r="AA111">
            <v>3.9648824695553664</v>
          </cell>
        </row>
        <row r="112">
          <cell r="S112">
            <v>19.059756442934013</v>
          </cell>
          <cell r="T112">
            <v>30.869442084395352</v>
          </cell>
          <cell r="U112">
            <v>10.2803738317757</v>
          </cell>
          <cell r="Z112">
            <v>4.134806003964882</v>
          </cell>
          <cell r="AA112">
            <v>10.988388558482015</v>
          </cell>
        </row>
        <row r="113">
          <cell r="S113">
            <v>38.799207023506085</v>
          </cell>
          <cell r="T113">
            <v>42.480883602378924</v>
          </cell>
          <cell r="U113">
            <v>31.719059756442931</v>
          </cell>
          <cell r="Z113">
            <v>6.4004531294250917</v>
          </cell>
          <cell r="AA113">
            <v>3.6816765788728403</v>
          </cell>
        </row>
        <row r="114">
          <cell r="S114">
            <v>11.583120928915321</v>
          </cell>
          <cell r="T114">
            <v>8.2696120079297639</v>
          </cell>
          <cell r="U114">
            <v>2.9736618521665248</v>
          </cell>
          <cell r="Z114">
            <v>5.4658736901727556</v>
          </cell>
          <cell r="AA114">
            <v>4.2764089493061457</v>
          </cell>
        </row>
        <row r="115">
          <cell r="S115">
            <v>3.1435853865760404</v>
          </cell>
          <cell r="T115">
            <v>3.2002265647125459</v>
          </cell>
          <cell r="U115">
            <v>3.1719059756442931</v>
          </cell>
          <cell r="Z115">
            <v>38.799207023506085</v>
          </cell>
          <cell r="AA115">
            <v>5.0127442650807135</v>
          </cell>
        </row>
        <row r="116">
          <cell r="S116">
            <v>37.383177570093459</v>
          </cell>
          <cell r="T116">
            <v>9.3174738034551119</v>
          </cell>
          <cell r="U116">
            <v>6.4287737184933444</v>
          </cell>
          <cell r="Z116">
            <v>4.1064854148966292</v>
          </cell>
          <cell r="AA116">
            <v>23.506088926649674</v>
          </cell>
        </row>
        <row r="117">
          <cell r="S117">
            <v>81.280090625885009</v>
          </cell>
          <cell r="T117">
            <v>39.082412914188616</v>
          </cell>
          <cell r="U117">
            <v>5.9756442934013023</v>
          </cell>
          <cell r="Z117">
            <v>156.89606343811951</v>
          </cell>
          <cell r="AA117">
            <v>6.0322854715378078</v>
          </cell>
        </row>
        <row r="118">
          <cell r="S118">
            <v>58.906825261965444</v>
          </cell>
          <cell r="T118">
            <v>4.134806003964882</v>
          </cell>
          <cell r="U118">
            <v>2.832058906825262</v>
          </cell>
          <cell r="Z118">
            <v>4.0498442367601246</v>
          </cell>
          <cell r="AA118">
            <v>3.0586236193712826</v>
          </cell>
        </row>
        <row r="119">
          <cell r="S119">
            <v>4.03</v>
          </cell>
          <cell r="T119">
            <v>4.24</v>
          </cell>
          <cell r="U119">
            <v>3.98</v>
          </cell>
          <cell r="Z119">
            <v>3.72</v>
          </cell>
          <cell r="AA119">
            <v>3.35</v>
          </cell>
        </row>
        <row r="120">
          <cell r="S120">
            <v>5.9</v>
          </cell>
          <cell r="T120">
            <v>14.03</v>
          </cell>
          <cell r="U120">
            <v>4.4000000000000004</v>
          </cell>
          <cell r="Z120">
            <v>3.8</v>
          </cell>
          <cell r="AA120">
            <v>3.9</v>
          </cell>
        </row>
        <row r="121">
          <cell r="S121">
            <v>43.633282758620688</v>
          </cell>
          <cell r="T121">
            <v>94.369</v>
          </cell>
          <cell r="U121">
            <v>5.7696668965517235</v>
          </cell>
          <cell r="Z121">
            <v>5.9394462068965517</v>
          </cell>
          <cell r="AA121">
            <v>4.5189593103448269</v>
          </cell>
        </row>
        <row r="122">
          <cell r="S122">
            <v>58.010000000000005</v>
          </cell>
          <cell r="T122">
            <v>10.19</v>
          </cell>
          <cell r="U122">
            <v>6.4130000000000003</v>
          </cell>
          <cell r="Z122">
            <v>9.9559999999999995</v>
          </cell>
          <cell r="AA122">
            <v>6.1269999999999998</v>
          </cell>
        </row>
        <row r="123">
          <cell r="S123">
            <v>90.56</v>
          </cell>
          <cell r="T123">
            <v>47.23</v>
          </cell>
          <cell r="U123">
            <v>6.75</v>
          </cell>
          <cell r="Z123">
            <v>7.5220000000000002</v>
          </cell>
          <cell r="AA123">
            <v>11.13</v>
          </cell>
        </row>
        <row r="124">
          <cell r="S124">
            <v>5.9116099585062241</v>
          </cell>
          <cell r="T124">
            <v>58.493526970954356</v>
          </cell>
          <cell r="U124">
            <v>5.1871618257261414</v>
          </cell>
          <cell r="Z124">
            <v>5.7220082987551866</v>
          </cell>
          <cell r="AA124">
            <v>5.8635020746887969</v>
          </cell>
        </row>
        <row r="125">
          <cell r="S125">
            <v>90.48</v>
          </cell>
          <cell r="T125">
            <v>9.5370000000000008</v>
          </cell>
          <cell r="U125">
            <v>5.032</v>
          </cell>
          <cell r="Z125">
            <v>6.0339999999999998</v>
          </cell>
          <cell r="AA125">
            <v>5.0570000000000004</v>
          </cell>
        </row>
        <row r="126">
          <cell r="S126">
            <v>84.71</v>
          </cell>
          <cell r="T126">
            <v>5.5869999999999997</v>
          </cell>
          <cell r="U126">
            <v>5.2320000000000002</v>
          </cell>
          <cell r="Z126">
            <v>5.4050000000000002</v>
          </cell>
          <cell r="AA126">
            <v>4.9160000000000004</v>
          </cell>
        </row>
        <row r="127">
          <cell r="S127">
            <v>6.1159999999999997</v>
          </cell>
          <cell r="T127">
            <v>49.783999999999999</v>
          </cell>
          <cell r="U127">
            <v>9.2970000000000006</v>
          </cell>
          <cell r="Z127">
            <v>5.27</v>
          </cell>
          <cell r="AA127">
            <v>5.3849999999999998</v>
          </cell>
        </row>
        <row r="128">
          <cell r="S128">
            <v>136.36699999999999</v>
          </cell>
          <cell r="T128">
            <v>7.3120000000000003</v>
          </cell>
          <cell r="U128">
            <v>4.6840000000000002</v>
          </cell>
          <cell r="Z128">
            <v>4.1479999999999997</v>
          </cell>
          <cell r="AA128">
            <v>4.4649999999999999</v>
          </cell>
        </row>
        <row r="129">
          <cell r="S129">
            <v>38.146000000000001</v>
          </cell>
          <cell r="T129">
            <v>4.9580000000000002</v>
          </cell>
          <cell r="U129">
            <v>4.0759999999999996</v>
          </cell>
          <cell r="Z129">
            <v>4.6219999999999999</v>
          </cell>
          <cell r="AA129">
            <v>4.3600000000000003</v>
          </cell>
        </row>
        <row r="130">
          <cell r="S130">
            <v>5.0140000000000002</v>
          </cell>
          <cell r="T130">
            <v>3.9039999999999999</v>
          </cell>
          <cell r="U130">
            <v>4.1820000000000004</v>
          </cell>
          <cell r="Z130">
            <v>3.8119999999999998</v>
          </cell>
          <cell r="AA130">
            <v>3.597</v>
          </cell>
        </row>
        <row r="131">
          <cell r="S131">
            <v>4.1790000000000003</v>
          </cell>
          <cell r="T131">
            <v>6.7770000000000001</v>
          </cell>
          <cell r="U131">
            <v>3.7610000000000001</v>
          </cell>
          <cell r="Z131">
            <v>4.2380000000000004</v>
          </cell>
          <cell r="AA131">
            <v>3.6080000000000001</v>
          </cell>
        </row>
        <row r="132">
          <cell r="S132">
            <v>5.2409999999999997</v>
          </cell>
          <cell r="T132">
            <v>4.0949999999999998</v>
          </cell>
          <cell r="U132">
            <v>3.593</v>
          </cell>
          <cell r="Z132">
            <v>5.508</v>
          </cell>
          <cell r="AA132">
            <v>3.7320000000000002</v>
          </cell>
        </row>
        <row r="133">
          <cell r="S133">
            <v>11.2</v>
          </cell>
          <cell r="T133">
            <v>7.2919999999999998</v>
          </cell>
          <cell r="U133">
            <v>5.4790000000000001</v>
          </cell>
          <cell r="Z133">
            <v>4.3600000000000003</v>
          </cell>
          <cell r="AA133">
            <v>4.5259999999999998</v>
          </cell>
        </row>
        <row r="134">
          <cell r="S134">
            <v>4.41</v>
          </cell>
          <cell r="T134">
            <v>5.0810000000000004</v>
          </cell>
          <cell r="U134">
            <v>5.3920000000000003</v>
          </cell>
          <cell r="Z134">
            <v>7.2450000000000001</v>
          </cell>
          <cell r="AA134">
            <v>4.0519999999999996</v>
          </cell>
        </row>
        <row r="135">
          <cell r="S135">
            <v>54.94</v>
          </cell>
          <cell r="T135">
            <v>7.9029999999999996</v>
          </cell>
          <cell r="U135">
            <v>6.8239999999999998</v>
          </cell>
          <cell r="Z135">
            <v>5.2859999999999996</v>
          </cell>
          <cell r="AA135">
            <v>4.0439999999999996</v>
          </cell>
        </row>
        <row r="136">
          <cell r="S136">
            <v>5.3789999999999996</v>
          </cell>
          <cell r="T136">
            <v>4.8789999999999996</v>
          </cell>
          <cell r="U136">
            <v>4.165</v>
          </cell>
          <cell r="Z136">
            <v>7.262999999999999</v>
          </cell>
          <cell r="AA136">
            <v>6.0289999999999999</v>
          </cell>
        </row>
        <row r="137">
          <cell r="S137">
            <v>69.14</v>
          </cell>
          <cell r="T137">
            <v>28.95</v>
          </cell>
          <cell r="U137">
            <v>15.33</v>
          </cell>
          <cell r="Z137">
            <v>4.4539999999999997</v>
          </cell>
          <cell r="AA137">
            <v>4.9480000000000004</v>
          </cell>
        </row>
        <row r="138">
          <cell r="S138">
            <v>4.165</v>
          </cell>
          <cell r="T138">
            <v>15.89</v>
          </cell>
          <cell r="U138">
            <v>6.6470000000000002</v>
          </cell>
          <cell r="Z138">
            <v>5.3819999999999997</v>
          </cell>
          <cell r="AA138">
            <v>4.8609999999999998</v>
          </cell>
        </row>
        <row r="139">
          <cell r="S139">
            <v>11.74</v>
          </cell>
          <cell r="T139">
            <v>52.11</v>
          </cell>
          <cell r="U139">
            <v>5.5519999999999996</v>
          </cell>
          <cell r="Z139">
            <v>5.44</v>
          </cell>
          <cell r="AA139">
            <v>5.7430000000000003</v>
          </cell>
        </row>
        <row r="140">
          <cell r="S140">
            <v>7.4770000000000003</v>
          </cell>
          <cell r="T140">
            <v>5.0410000000000004</v>
          </cell>
          <cell r="U140">
            <v>4.7889999999999997</v>
          </cell>
          <cell r="Z140">
            <v>6.1589999999999998</v>
          </cell>
          <cell r="AA140">
            <v>5.2530000000000001</v>
          </cell>
        </row>
        <row r="141">
          <cell r="S141">
            <v>26.29</v>
          </cell>
          <cell r="T141">
            <v>5.9560000000000004</v>
          </cell>
          <cell r="U141">
            <v>4.9470000000000001</v>
          </cell>
          <cell r="Z141">
            <v>43.99</v>
          </cell>
          <cell r="AA141">
            <v>5.5880000000000001</v>
          </cell>
        </row>
        <row r="142">
          <cell r="S142">
            <v>5.65</v>
          </cell>
          <cell r="T142">
            <v>5.7359999999999998</v>
          </cell>
          <cell r="U142">
            <v>5.399</v>
          </cell>
          <cell r="Z142">
            <v>6.41</v>
          </cell>
          <cell r="AA142">
            <v>4.9000000000000004</v>
          </cell>
        </row>
        <row r="143">
          <cell r="S143">
            <v>46.04</v>
          </cell>
          <cell r="T143">
            <v>6.2110000000000003</v>
          </cell>
          <cell r="U143">
            <v>5.7069999999999999</v>
          </cell>
          <cell r="Z143">
            <v>32.64</v>
          </cell>
          <cell r="AA143">
            <v>6.2839999999999998</v>
          </cell>
        </row>
        <row r="159">
          <cell r="S159">
            <v>2.1806853582554515</v>
          </cell>
          <cell r="T159">
            <v>1.4443500424808835</v>
          </cell>
          <cell r="U159">
            <v>1.1894647408666099</v>
          </cell>
          <cell r="Z159">
            <v>1.9824412347776832</v>
          </cell>
          <cell r="AA159">
            <v>1.8691588785046729</v>
          </cell>
        </row>
        <row r="160">
          <cell r="S160">
            <v>1.557632398753894</v>
          </cell>
          <cell r="T160">
            <v>1.3877088643443782</v>
          </cell>
          <cell r="U160">
            <v>1.0478617955253469</v>
          </cell>
          <cell r="Z160">
            <v>3.2851883319173036</v>
          </cell>
          <cell r="AA160">
            <v>3.0586236193712826</v>
          </cell>
        </row>
        <row r="161">
          <cell r="S161">
            <v>2.888700084961767</v>
          </cell>
          <cell r="T161">
            <v>1.9824412347776832</v>
          </cell>
          <cell r="U161">
            <v>1.9824412347776832</v>
          </cell>
          <cell r="Z161">
            <v>1.3593882752761257</v>
          </cell>
          <cell r="AA161">
            <v>1.2461059190031152</v>
          </cell>
        </row>
        <row r="162">
          <cell r="S162">
            <v>2.8603794958935143</v>
          </cell>
          <cell r="T162">
            <v>3.2568677428490509</v>
          </cell>
          <cell r="U162">
            <v>3.4551118663268192</v>
          </cell>
          <cell r="Z162">
            <v>4.3330501274426503</v>
          </cell>
          <cell r="AA162">
            <v>3.6816765788728403</v>
          </cell>
        </row>
        <row r="163">
          <cell r="S163">
            <v>2.6054941942792409</v>
          </cell>
          <cell r="T163">
            <v>2.2090059473237043</v>
          </cell>
          <cell r="U163">
            <v>1.6709147550269043</v>
          </cell>
          <cell r="Z163">
            <v>1.5009912206173888</v>
          </cell>
          <cell r="AA163">
            <v>1.416029453412631</v>
          </cell>
        </row>
        <row r="164">
          <cell r="S164">
            <v>1.9541206457094307</v>
          </cell>
          <cell r="T164">
            <v>1.6709147550269043</v>
          </cell>
          <cell r="U164">
            <v>1.1894647408666099</v>
          </cell>
          <cell r="Z164">
            <v>2.4072500708014726</v>
          </cell>
          <cell r="AA164">
            <v>2.4922118380062304</v>
          </cell>
        </row>
        <row r="165">
          <cell r="S165">
            <v>4.0498442367601246</v>
          </cell>
          <cell r="T165">
            <v>3.0586236193712826</v>
          </cell>
          <cell r="U165">
            <v>2.8603794958935143</v>
          </cell>
          <cell r="Z165">
            <v>5.4658736901727556</v>
          </cell>
          <cell r="AA165">
            <v>4.2480883602378929</v>
          </cell>
        </row>
        <row r="166">
          <cell r="S166">
            <v>5.1543472104219763</v>
          </cell>
          <cell r="T166">
            <v>3.709997167941093</v>
          </cell>
          <cell r="U166">
            <v>2.7470971396205037</v>
          </cell>
          <cell r="Z166">
            <v>4.2764089493061457</v>
          </cell>
          <cell r="AA166">
            <v>4.1914471821013874</v>
          </cell>
        </row>
        <row r="167">
          <cell r="S167">
            <v>4.8711413197394506</v>
          </cell>
          <cell r="T167">
            <v>6.7686207873123756</v>
          </cell>
          <cell r="U167">
            <v>3.5117530444633247</v>
          </cell>
          <cell r="Z167">
            <v>5.8623619371282922</v>
          </cell>
          <cell r="AA167">
            <v>4.7295383743981869</v>
          </cell>
        </row>
        <row r="168">
          <cell r="S168">
            <v>4.7295383743981869</v>
          </cell>
          <cell r="T168">
            <v>4.1914471821013874</v>
          </cell>
          <cell r="U168">
            <v>5.3809119229679974</v>
          </cell>
          <cell r="Z168">
            <v>3.7383177570093458</v>
          </cell>
          <cell r="AA168">
            <v>3.3701500991220614</v>
          </cell>
        </row>
        <row r="169">
          <cell r="S169">
            <v>4.8145001416029451</v>
          </cell>
          <cell r="T169">
            <v>5.3242707448314919</v>
          </cell>
          <cell r="U169">
            <v>3.6250354007363352</v>
          </cell>
          <cell r="Z169">
            <v>3.0019824412347775</v>
          </cell>
          <cell r="AA169">
            <v>3.3418295100538087</v>
          </cell>
        </row>
        <row r="170">
          <cell r="S170">
            <v>3.709997167941093</v>
          </cell>
          <cell r="T170">
            <v>3.3701500991220614</v>
          </cell>
          <cell r="U170">
            <v>2.9170206740300197</v>
          </cell>
          <cell r="Z170">
            <v>3.2851883319173036</v>
          </cell>
          <cell r="AA170">
            <v>2.3449447748513168</v>
          </cell>
        </row>
        <row r="171">
          <cell r="S171">
            <v>2.8603794958935143</v>
          </cell>
          <cell r="T171">
            <v>2.888700084961767</v>
          </cell>
          <cell r="U171">
            <v>3.4551118663268192</v>
          </cell>
          <cell r="Z171">
            <v>3.0303030303030303</v>
          </cell>
          <cell r="AA171">
            <v>2.2090059473237043</v>
          </cell>
        </row>
        <row r="172">
          <cell r="S172">
            <v>5.069385443217219</v>
          </cell>
          <cell r="T172">
            <v>4.5029736618521659</v>
          </cell>
          <cell r="U172">
            <v>5.7207589917870285</v>
          </cell>
          <cell r="Z172">
            <v>3.8516001132823559</v>
          </cell>
          <cell r="AA172">
            <v>3.0303030303030303</v>
          </cell>
        </row>
        <row r="173">
          <cell r="S173">
            <v>3.6250354007363352</v>
          </cell>
          <cell r="T173">
            <v>3.0869442084395353</v>
          </cell>
          <cell r="U173">
            <v>2.1976777116964028</v>
          </cell>
          <cell r="Z173">
            <v>4.0781648258283774</v>
          </cell>
          <cell r="AA173">
            <v>3.6533559898045875</v>
          </cell>
        </row>
        <row r="174">
          <cell r="S174">
            <v>2.6677994902293967</v>
          </cell>
          <cell r="T174">
            <v>2.4525630133106766</v>
          </cell>
          <cell r="U174">
            <v>2.478051543472104</v>
          </cell>
          <cell r="Z174">
            <v>3.7949589351458508</v>
          </cell>
          <cell r="AA174">
            <v>3.1719059756442931</v>
          </cell>
        </row>
        <row r="175">
          <cell r="S175">
            <v>6.0889266496743124</v>
          </cell>
          <cell r="T175">
            <v>4.8994619088077025</v>
          </cell>
          <cell r="U175">
            <v>4.1914471821013874</v>
          </cell>
          <cell r="Z175">
            <v>3.5967148116680825</v>
          </cell>
          <cell r="AA175">
            <v>3.5400736335315774</v>
          </cell>
        </row>
        <row r="176">
          <cell r="S176">
            <v>4.7861795525346924</v>
          </cell>
          <cell r="T176">
            <v>5.4092325120362501</v>
          </cell>
          <cell r="U176">
            <v>4.7012177853299342</v>
          </cell>
          <cell r="Z176">
            <v>4.0215236476918719</v>
          </cell>
          <cell r="AA176">
            <v>4.1064854148966292</v>
          </cell>
        </row>
        <row r="177">
          <cell r="S177">
            <v>2.832058906825262</v>
          </cell>
          <cell r="T177">
            <v>2.6904559614839987</v>
          </cell>
          <cell r="U177">
            <v>2.6479750778816196</v>
          </cell>
          <cell r="Z177">
            <v>3.0586236193712826</v>
          </cell>
          <cell r="AA177">
            <v>2.7612574341546301</v>
          </cell>
        </row>
        <row r="178">
          <cell r="S178">
            <v>2.2599999999999998</v>
          </cell>
          <cell r="T178">
            <v>2.35</v>
          </cell>
          <cell r="U178">
            <v>2.91</v>
          </cell>
          <cell r="Z178">
            <v>2.63</v>
          </cell>
          <cell r="AA178">
            <v>2.5499999999999998</v>
          </cell>
        </row>
        <row r="179">
          <cell r="S179">
            <v>3.2</v>
          </cell>
          <cell r="T179">
            <v>3.2</v>
          </cell>
          <cell r="U179">
            <v>3.3</v>
          </cell>
          <cell r="Z179">
            <v>3.1</v>
          </cell>
          <cell r="AA179">
            <v>3.2</v>
          </cell>
        </row>
        <row r="180">
          <cell r="S180">
            <v>4.4453882758620686</v>
          </cell>
          <cell r="T180">
            <v>5.0113193103448275</v>
          </cell>
          <cell r="U180">
            <v>3.9303910344827591</v>
          </cell>
          <cell r="Z180">
            <v>4.1624227586206892</v>
          </cell>
          <cell r="AA180">
            <v>3.9813248275862061</v>
          </cell>
        </row>
        <row r="181">
          <cell r="S181">
            <v>5.3150000000000004</v>
          </cell>
          <cell r="T181">
            <v>4.5960000000000001</v>
          </cell>
          <cell r="U181">
            <v>4.9329999999999998</v>
          </cell>
          <cell r="Z181">
            <v>5.915</v>
          </cell>
          <cell r="AA181">
            <v>4.4710000000000001</v>
          </cell>
        </row>
        <row r="182">
          <cell r="S182">
            <v>4.1970000000000001</v>
          </cell>
          <cell r="T182">
            <v>5.0289999999999999</v>
          </cell>
          <cell r="U182">
            <v>4.6210000000000004</v>
          </cell>
          <cell r="Z182">
            <v>4.1630000000000003</v>
          </cell>
          <cell r="AA182">
            <v>4.157</v>
          </cell>
        </row>
        <row r="183">
          <cell r="S183">
            <v>4.5164813278008298</v>
          </cell>
          <cell r="T183">
            <v>4.9183236514522823</v>
          </cell>
          <cell r="U183">
            <v>3.8486307053941911</v>
          </cell>
          <cell r="Z183">
            <v>4.3636680497925306</v>
          </cell>
          <cell r="AA183">
            <v>4.4712033195020746</v>
          </cell>
        </row>
        <row r="184">
          <cell r="S184">
            <v>4.8760000000000003</v>
          </cell>
          <cell r="T184">
            <v>4.1539999999999999</v>
          </cell>
          <cell r="U184">
            <v>4.29</v>
          </cell>
          <cell r="Z184">
            <v>4.9669999999999996</v>
          </cell>
          <cell r="AA184">
            <v>4.6840000000000002</v>
          </cell>
        </row>
        <row r="185">
          <cell r="S185">
            <v>4.4130000000000003</v>
          </cell>
          <cell r="T185">
            <v>4.5330000000000004</v>
          </cell>
          <cell r="U185">
            <v>3.6739999999999995</v>
          </cell>
          <cell r="Z185">
            <v>4.6529999999999996</v>
          </cell>
          <cell r="AA185">
            <v>3.9130000000000003</v>
          </cell>
        </row>
        <row r="186">
          <cell r="S186">
            <v>4.2809999999999997</v>
          </cell>
          <cell r="T186">
            <v>3.9379999999999997</v>
          </cell>
          <cell r="U186">
            <v>3.4950000000000001</v>
          </cell>
          <cell r="Z186">
            <v>3.7639999999999993</v>
          </cell>
          <cell r="AA186">
            <v>4.0330000000000004</v>
          </cell>
        </row>
        <row r="187">
          <cell r="S187">
            <v>5.274</v>
          </cell>
          <cell r="T187">
            <v>4.4459999999999997</v>
          </cell>
          <cell r="U187">
            <v>3.968</v>
          </cell>
          <cell r="Z187">
            <v>3.8069999999999999</v>
          </cell>
          <cell r="AA187">
            <v>3.8740000000000001</v>
          </cell>
        </row>
        <row r="188">
          <cell r="S188">
            <v>4.4379999999999997</v>
          </cell>
          <cell r="T188">
            <v>3.8550000000000004</v>
          </cell>
          <cell r="U188">
            <v>3.6760000000000002</v>
          </cell>
          <cell r="Z188">
            <v>3.69</v>
          </cell>
          <cell r="AA188">
            <v>3.7469999999999994</v>
          </cell>
        </row>
        <row r="189">
          <cell r="S189">
            <v>3.8669999999999995</v>
          </cell>
          <cell r="T189">
            <v>3.5110000000000001</v>
          </cell>
          <cell r="U189">
            <v>3.4489999999999998</v>
          </cell>
          <cell r="Z189">
            <v>3.3450000000000002</v>
          </cell>
          <cell r="AA189">
            <v>3.3340000000000001</v>
          </cell>
        </row>
        <row r="190">
          <cell r="S190">
            <v>3.165</v>
          </cell>
          <cell r="T190">
            <v>3.552</v>
          </cell>
          <cell r="U190">
            <v>3.31</v>
          </cell>
          <cell r="Z190">
            <v>3.3969999999999998</v>
          </cell>
          <cell r="AA190">
            <v>3.1190000000000002</v>
          </cell>
        </row>
        <row r="191">
          <cell r="S191">
            <v>3.1760000000000002</v>
          </cell>
          <cell r="T191">
            <v>3.2589999999999999</v>
          </cell>
          <cell r="U191">
            <v>2.9769999999999999</v>
          </cell>
          <cell r="Z191">
            <v>3.5169999999999999</v>
          </cell>
          <cell r="AA191">
            <v>3.3109999999999999</v>
          </cell>
        </row>
        <row r="192">
          <cell r="S192">
            <v>5.3659999999999997</v>
          </cell>
          <cell r="T192">
            <v>4.9809999999999999</v>
          </cell>
          <cell r="U192">
            <v>3.9169999999999998</v>
          </cell>
          <cell r="Z192">
            <v>3.6909999999999994</v>
          </cell>
          <cell r="AA192">
            <v>3.8349999999999995</v>
          </cell>
        </row>
        <row r="193">
          <cell r="S193">
            <v>3.4870000000000001</v>
          </cell>
          <cell r="T193">
            <v>3.2610000000000001</v>
          </cell>
          <cell r="U193">
            <v>3.9109999999999996</v>
          </cell>
          <cell r="Z193">
            <v>3.2949999999999999</v>
          </cell>
          <cell r="AA193">
            <v>3.7329999999999997</v>
          </cell>
        </row>
        <row r="194">
          <cell r="S194">
            <v>6.3559999999999999</v>
          </cell>
          <cell r="T194">
            <v>5.1950000000000003</v>
          </cell>
          <cell r="U194">
            <v>4.3719999999999999</v>
          </cell>
          <cell r="Z194">
            <v>3.8809999999999993</v>
          </cell>
          <cell r="AA194">
            <v>3.6930000000000001</v>
          </cell>
        </row>
        <row r="195">
          <cell r="S195">
            <v>3.9470000000000001</v>
          </cell>
          <cell r="T195">
            <v>4.133</v>
          </cell>
          <cell r="U195">
            <v>3.9209999999999998</v>
          </cell>
          <cell r="Z195">
            <v>5.3810000000000002</v>
          </cell>
          <cell r="AA195">
            <v>5.1310000000000002</v>
          </cell>
        </row>
        <row r="196">
          <cell r="S196">
            <v>5.9329999999999998</v>
          </cell>
          <cell r="T196">
            <v>5.7380000000000004</v>
          </cell>
          <cell r="U196">
            <v>4.9989999999999997</v>
          </cell>
          <cell r="Z196">
            <v>3.8490000000000002</v>
          </cell>
          <cell r="AA196">
            <v>3.7490000000000001</v>
          </cell>
        </row>
        <row r="197">
          <cell r="S197">
            <v>3.548</v>
          </cell>
          <cell r="T197">
            <v>3.6139999999999999</v>
          </cell>
          <cell r="U197">
            <v>3.6530000000000005</v>
          </cell>
          <cell r="Z197">
            <v>4.2809999999999997</v>
          </cell>
          <cell r="AA197">
            <v>3.8809999999999993</v>
          </cell>
        </row>
        <row r="198">
          <cell r="S198">
            <v>4.9390000000000001</v>
          </cell>
          <cell r="T198">
            <v>5.4429999999999996</v>
          </cell>
          <cell r="U198">
            <v>4.0665000000000004</v>
          </cell>
          <cell r="Z198">
            <v>5.1959999999999997</v>
          </cell>
          <cell r="AA198">
            <v>5.3170000000000002</v>
          </cell>
        </row>
        <row r="199">
          <cell r="S199">
            <v>2.2429999999999999</v>
          </cell>
          <cell r="T199">
            <v>4.6289999999999996</v>
          </cell>
          <cell r="U199">
            <v>4.3129999999999997</v>
          </cell>
          <cell r="Z199">
            <v>5.22</v>
          </cell>
          <cell r="AA199">
            <v>4.5270000000000001</v>
          </cell>
        </row>
        <row r="200">
          <cell r="S200">
            <v>4.9829999999999997</v>
          </cell>
          <cell r="T200">
            <v>4.8769999999999998</v>
          </cell>
          <cell r="U200">
            <v>4.5449999999999999</v>
          </cell>
          <cell r="Z200">
            <v>4.0129999999999999</v>
          </cell>
          <cell r="AA200">
            <v>5.1360000000000001</v>
          </cell>
        </row>
        <row r="201">
          <cell r="S201">
            <v>4.8499999999999996</v>
          </cell>
          <cell r="T201">
            <v>3.7240000000000006</v>
          </cell>
          <cell r="U201">
            <v>4.1950000000000003</v>
          </cell>
          <cell r="Z201">
            <v>4.8499999999999996</v>
          </cell>
          <cell r="AA201">
            <v>4.5709999999999997</v>
          </cell>
        </row>
        <row r="202">
          <cell r="S202">
            <v>5.8019999999999996</v>
          </cell>
          <cell r="T202">
            <v>5.2969999999999997</v>
          </cell>
          <cell r="U202">
            <v>4.907</v>
          </cell>
          <cell r="Z202">
            <v>5.5389999999999997</v>
          </cell>
          <cell r="AA202">
            <v>5.242</v>
          </cell>
        </row>
        <row r="216">
          <cell r="S216">
            <v>2.8667744676186033</v>
          </cell>
          <cell r="T216">
            <v>1.7974133861984329</v>
          </cell>
          <cell r="U216">
            <v>1.3392897927115592</v>
          </cell>
          <cell r="Z216">
            <v>2.6785795854231185</v>
          </cell>
          <cell r="AA216">
            <v>1.9975455489474179</v>
          </cell>
        </row>
        <row r="217">
          <cell r="S217">
            <v>2.0646622998145459</v>
          </cell>
          <cell r="T217">
            <v>1.6142735768903993</v>
          </cell>
          <cell r="U217">
            <v>1.4635349576561514</v>
          </cell>
          <cell r="Z217">
            <v>3.8223659568248052</v>
          </cell>
          <cell r="AA217">
            <v>3.4258472576229586</v>
          </cell>
        </row>
        <row r="218">
          <cell r="S218">
            <v>3.7529348352381215</v>
          </cell>
          <cell r="T218">
            <v>2.9245728311148871</v>
          </cell>
          <cell r="U218">
            <v>2.3232018709860132</v>
          </cell>
          <cell r="Z218">
            <v>1.4507450142059728</v>
          </cell>
          <cell r="AA218">
            <v>1.4452940621164918</v>
          </cell>
        </row>
        <row r="219">
          <cell r="S219">
            <v>4.8245493828852277</v>
          </cell>
          <cell r="T219">
            <v>3.8752006041725666</v>
          </cell>
          <cell r="U219">
            <v>3.7154785722768837</v>
          </cell>
          <cell r="Z219">
            <v>5.4667872575620535</v>
          </cell>
          <cell r="AA219">
            <v>4.0337959029547816</v>
          </cell>
        </row>
        <row r="220">
          <cell r="S220">
            <v>2.8539845241684252</v>
          </cell>
          <cell r="T220">
            <v>2.3959218351741711</v>
          </cell>
          <cell r="U220">
            <v>1.8161719699253613</v>
          </cell>
          <cell r="Z220">
            <v>1.6097057399439068</v>
          </cell>
          <cell r="AA220">
            <v>1.472670631549136</v>
          </cell>
        </row>
        <row r="221">
          <cell r="S221">
            <v>3.5921469747215902</v>
          </cell>
          <cell r="T221">
            <v>2.4242424242424239</v>
          </cell>
          <cell r="U221">
            <v>1.6334584920656672</v>
          </cell>
          <cell r="Z221">
            <v>2.5762600378216898</v>
          </cell>
          <cell r="AA221">
            <v>2.8688756726139899</v>
          </cell>
        </row>
        <row r="222">
          <cell r="S222">
            <v>7.0171111172015603</v>
          </cell>
          <cell r="T222">
            <v>9.0871330123666567</v>
          </cell>
          <cell r="U222">
            <v>3.1682517060870996</v>
          </cell>
          <cell r="Z222">
            <v>7.6620896940462808</v>
          </cell>
          <cell r="AA222">
            <v>4.7285943547625786</v>
          </cell>
        </row>
        <row r="223">
          <cell r="S223">
            <v>5.5599711312704976</v>
          </cell>
          <cell r="T223">
            <v>5.8859624280185026</v>
          </cell>
          <cell r="U223">
            <v>5.4887128749052172</v>
          </cell>
          <cell r="Z223">
            <v>5.7134504526726415</v>
          </cell>
          <cell r="AA223">
            <v>5.1203625035400737</v>
          </cell>
        </row>
        <row r="224">
          <cell r="S224">
            <v>15.524250646348927</v>
          </cell>
          <cell r="T224">
            <v>8.2582837723024642</v>
          </cell>
          <cell r="U224">
            <v>4.4390239446012734</v>
          </cell>
          <cell r="Z224">
            <v>7.7415700569152488</v>
          </cell>
          <cell r="AA224">
            <v>6.698763334277352</v>
          </cell>
        </row>
        <row r="225">
          <cell r="S225">
            <v>7.3825380729209487</v>
          </cell>
          <cell r="T225">
            <v>5.6027565373359769</v>
          </cell>
          <cell r="U225">
            <v>5.9153488457076033</v>
          </cell>
          <cell r="Z225">
            <v>4.534948520477613</v>
          </cell>
          <cell r="AA225">
            <v>3.8799207023506086</v>
          </cell>
        </row>
        <row r="226">
          <cell r="S226">
            <v>9.9560574085747433</v>
          </cell>
          <cell r="T226">
            <v>6.4438780326630791</v>
          </cell>
          <cell r="U226">
            <v>4.775216743863111</v>
          </cell>
          <cell r="Z226">
            <v>4.321173751381771</v>
          </cell>
          <cell r="AA226">
            <v>4.0876050221844613</v>
          </cell>
        </row>
        <row r="227">
          <cell r="S227">
            <v>6.4369958249970303</v>
          </cell>
          <cell r="T227">
            <v>5.1156424053620313</v>
          </cell>
          <cell r="U227">
            <v>3.7986132047030448</v>
          </cell>
          <cell r="Z227">
            <v>4.133892436575584</v>
          </cell>
          <cell r="AA227">
            <v>3.3946002076843191</v>
          </cell>
        </row>
        <row r="228">
          <cell r="S228">
            <v>5.4229360228757271</v>
          </cell>
          <cell r="T228">
            <v>6.424053620315302</v>
          </cell>
          <cell r="U228">
            <v>4.461863129333735</v>
          </cell>
          <cell r="Z228">
            <v>3.5683942225998297</v>
          </cell>
          <cell r="AA228">
            <v>3.6779005003304071</v>
          </cell>
        </row>
        <row r="229">
          <cell r="S229">
            <v>10.756342441600204</v>
          </cell>
          <cell r="T229">
            <v>10.871330123666572</v>
          </cell>
          <cell r="U229">
            <v>8.8159253067302501</v>
          </cell>
          <cell r="Z229">
            <v>4.5340349530883142</v>
          </cell>
          <cell r="AA229">
            <v>3.3371094118757667</v>
          </cell>
        </row>
        <row r="230">
          <cell r="S230">
            <v>5.1123231105142475</v>
          </cell>
          <cell r="T230">
            <v>4.4340602284527515</v>
          </cell>
          <cell r="U230">
            <v>2.4396817131215669</v>
          </cell>
          <cell r="Z230">
            <v>4.7605996656343352</v>
          </cell>
          <cell r="AA230">
            <v>3.9969791371660528</v>
          </cell>
        </row>
        <row r="231">
          <cell r="S231">
            <v>2.8625720576278302</v>
          </cell>
          <cell r="T231">
            <v>2.7364297177381278</v>
          </cell>
          <cell r="U231">
            <v>2.7334849855199561</v>
          </cell>
          <cell r="Z231">
            <v>6.0140141237518376</v>
          </cell>
          <cell r="AA231">
            <v>3.8110072689511938</v>
          </cell>
        </row>
        <row r="232">
          <cell r="S232">
            <v>9.7112213482427521</v>
          </cell>
          <cell r="T232">
            <v>5.9595959595959593</v>
          </cell>
          <cell r="U232">
            <v>4.882104128411032</v>
          </cell>
          <cell r="Z232">
            <v>3.8251066589927003</v>
          </cell>
          <cell r="AA232">
            <v>5.5999244784291502</v>
          </cell>
        </row>
        <row r="233">
          <cell r="S233">
            <v>17.883995212906878</v>
          </cell>
          <cell r="T233">
            <v>7.9561974889077689</v>
          </cell>
          <cell r="U233">
            <v>5.1808406647116323</v>
          </cell>
          <cell r="Z233">
            <v>13.873434373886589</v>
          </cell>
          <cell r="AA233">
            <v>5.4611535919947132</v>
          </cell>
        </row>
        <row r="234">
          <cell r="S234">
            <v>7.2180959428472233</v>
          </cell>
          <cell r="T234">
            <v>3.2724440668365897</v>
          </cell>
          <cell r="U234">
            <v>2.7508427659166275</v>
          </cell>
          <cell r="Z234">
            <v>3.4971359662345489</v>
          </cell>
          <cell r="AA234">
            <v>2.8746341923912007</v>
          </cell>
        </row>
        <row r="235">
          <cell r="S235">
            <v>2.6780645161290324</v>
          </cell>
          <cell r="T235">
            <v>2.7490000000000001</v>
          </cell>
          <cell r="U235">
            <v>3.5474193548387096</v>
          </cell>
          <cell r="Z235">
            <v>3.1067741935483864</v>
          </cell>
          <cell r="AA235">
            <v>2.9983333333333331</v>
          </cell>
        </row>
        <row r="236">
          <cell r="S236">
            <v>4.0709677419354842</v>
          </cell>
          <cell r="T236">
            <v>4.5725666666666651</v>
          </cell>
          <cell r="U236">
            <v>3.9516129032258069</v>
          </cell>
          <cell r="Z236">
            <v>3.3032258064516142</v>
          </cell>
          <cell r="AA236">
            <v>3.5200000000000005</v>
          </cell>
        </row>
        <row r="237">
          <cell r="S237">
            <v>10.100043381535039</v>
          </cell>
          <cell r="T237">
            <v>16.317489517241381</v>
          </cell>
          <cell r="U237">
            <v>4.5827634705228029</v>
          </cell>
          <cell r="Z237">
            <v>5.1479642714126816</v>
          </cell>
          <cell r="AA237">
            <v>4.2879651264367817</v>
          </cell>
        </row>
        <row r="238">
          <cell r="S238">
            <v>8.3058387096774204</v>
          </cell>
          <cell r="T238">
            <v>6.2665000000000015</v>
          </cell>
          <cell r="U238">
            <v>5.674806451612902</v>
          </cell>
          <cell r="Z238">
            <v>6.5450000000000017</v>
          </cell>
          <cell r="AA238">
            <v>5.1885666666666665</v>
          </cell>
        </row>
        <row r="239">
          <cell r="S239">
            <v>20.408258064516133</v>
          </cell>
          <cell r="T239">
            <v>7.5183333333333318</v>
          </cell>
          <cell r="U239">
            <v>5.2572580645161286</v>
          </cell>
          <cell r="Z239">
            <v>4.6290322580645169</v>
          </cell>
          <cell r="AA239">
            <v>4.8160999999999996</v>
          </cell>
        </row>
        <row r="240">
          <cell r="S240">
            <v>5.0327053941908728</v>
          </cell>
          <cell r="T240">
            <v>8.6512124481327799</v>
          </cell>
          <cell r="U240">
            <v>4.2392448132780087</v>
          </cell>
          <cell r="Z240">
            <v>5.0043153526970947</v>
          </cell>
          <cell r="AA240">
            <v>4.949923928077455</v>
          </cell>
        </row>
        <row r="241">
          <cell r="S241">
            <v>15.416580645161289</v>
          </cell>
          <cell r="T241">
            <v>5.9651666666666667</v>
          </cell>
          <cell r="U241">
            <v>4.7439032258064522</v>
          </cell>
          <cell r="Z241">
            <v>5.2750645161290324</v>
          </cell>
          <cell r="AA241">
            <v>4.8564666666666669</v>
          </cell>
        </row>
        <row r="242">
          <cell r="S242">
            <v>9.1047741935483888</v>
          </cell>
          <cell r="T242">
            <v>5.0607999999999986</v>
          </cell>
          <cell r="U242">
            <v>4.2519354838709669</v>
          </cell>
          <cell r="Z242">
            <v>5.0287096774193563</v>
          </cell>
          <cell r="AA242">
            <v>4.5060333333333329</v>
          </cell>
        </row>
        <row r="243">
          <cell r="S243">
            <v>4.922806451612904</v>
          </cell>
          <cell r="T243">
            <v>8.0998666666666637</v>
          </cell>
          <cell r="U243">
            <v>4.5638709677419351</v>
          </cell>
          <cell r="Z243">
            <v>4.4723225806451623</v>
          </cell>
          <cell r="AA243">
            <v>4.5571666666666673</v>
          </cell>
        </row>
        <row r="244">
          <cell r="S244">
            <v>21.932290322580641</v>
          </cell>
          <cell r="T244">
            <v>5.8748000000000005</v>
          </cell>
          <cell r="U244">
            <v>4.3496774193548386</v>
          </cell>
          <cell r="Z244">
            <v>3.9268064516129031</v>
          </cell>
          <cell r="AA244">
            <v>4.1029</v>
          </cell>
        </row>
        <row r="245">
          <cell r="S245">
            <v>6.6958709677419357</v>
          </cell>
          <cell r="T245">
            <v>4.2887000000000013</v>
          </cell>
          <cell r="U245">
            <v>3.8900645161290326</v>
          </cell>
          <cell r="Z245">
            <v>4.1572258064516143</v>
          </cell>
          <cell r="AA245">
            <v>3.9567333333333341</v>
          </cell>
        </row>
        <row r="246">
          <cell r="S246">
            <v>4.1263870967741925</v>
          </cell>
          <cell r="T246">
            <v>3.7305000000000001</v>
          </cell>
          <cell r="U246">
            <v>3.7914193548387103</v>
          </cell>
          <cell r="Z246">
            <v>3.5513548387096767</v>
          </cell>
          <cell r="AA246">
            <v>3.4419</v>
          </cell>
        </row>
        <row r="247">
          <cell r="S247">
            <v>3.4092580645161297</v>
          </cell>
          <cell r="T247">
            <v>4.0206999999999997</v>
          </cell>
          <cell r="U247">
            <v>3.4591612903225792</v>
          </cell>
          <cell r="Z247">
            <v>3.5668387096774192</v>
          </cell>
          <cell r="AA247">
            <v>3.3671000000000011</v>
          </cell>
        </row>
        <row r="248">
          <cell r="S248">
            <v>3.7278064516129037</v>
          </cell>
          <cell r="T248">
            <v>3.519099999999999</v>
          </cell>
          <cell r="U248">
            <v>3.4334516129032262</v>
          </cell>
          <cell r="Z248">
            <v>3.9046451612903215</v>
          </cell>
          <cell r="AA248">
            <v>3.4930333333333339</v>
          </cell>
        </row>
        <row r="249">
          <cell r="S249">
            <v>6.1308064516129033</v>
          </cell>
          <cell r="T249">
            <v>5.835300000000001</v>
          </cell>
          <cell r="U249">
            <v>4.7019677419354835</v>
          </cell>
          <cell r="Z249">
            <v>3.9987096774193547</v>
          </cell>
          <cell r="AA249">
            <v>4.1048666666666671</v>
          </cell>
        </row>
        <row r="250">
          <cell r="S250">
            <v>3.9878064516129021</v>
          </cell>
          <cell r="T250">
            <v>3.8310666666666666</v>
          </cell>
          <cell r="U250">
            <v>4.3317419354838727</v>
          </cell>
          <cell r="Z250">
            <v>4.3731935483870972</v>
          </cell>
          <cell r="AA250">
            <v>3.8583333333333334</v>
          </cell>
        </row>
        <row r="251">
          <cell r="S251">
            <v>11.231290322580644</v>
          </cell>
          <cell r="T251">
            <v>6.2351333333333336</v>
          </cell>
          <cell r="U251">
            <v>5.2852258064516118</v>
          </cell>
          <cell r="Z251">
            <v>4.0805483870967745</v>
          </cell>
          <cell r="AA251">
            <v>3.8891000000000004</v>
          </cell>
        </row>
        <row r="252">
          <cell r="S252">
            <v>4.4758064516129039</v>
          </cell>
          <cell r="T252">
            <v>4.3020333333333332</v>
          </cell>
          <cell r="U252">
            <v>4.0397741935483866</v>
          </cell>
          <cell r="Z252">
            <v>6.0583548387096791</v>
          </cell>
          <cell r="AA252">
            <v>5.6220666666666679</v>
          </cell>
        </row>
        <row r="253">
          <cell r="S253">
            <v>13.08261290322581</v>
          </cell>
          <cell r="T253">
            <v>7.3859666666666657</v>
          </cell>
          <cell r="U253">
            <v>5.9744838709677417</v>
          </cell>
          <cell r="Z253">
            <v>4.0469354838709686</v>
          </cell>
          <cell r="AA253">
            <v>3.9181666666666661</v>
          </cell>
        </row>
        <row r="254">
          <cell r="S254">
            <v>3.8986129032258061</v>
          </cell>
          <cell r="T254">
            <v>6.2513000000000014</v>
          </cell>
          <cell r="U254">
            <v>3.9448387096774202</v>
          </cell>
          <cell r="Z254">
            <v>4.6935161290322593</v>
          </cell>
          <cell r="AA254">
            <v>4.0927333333333333</v>
          </cell>
        </row>
        <row r="255">
          <cell r="S255">
            <v>6.1988387096774193</v>
          </cell>
          <cell r="T255">
            <v>10.502699999999999</v>
          </cell>
          <cell r="U255">
            <v>4.2462499999999999</v>
          </cell>
          <cell r="Z255">
            <v>5.3325161290322587</v>
          </cell>
          <cell r="AA255">
            <v>5.3975999999999997</v>
          </cell>
        </row>
        <row r="256">
          <cell r="S256">
            <v>5.0398387096774195</v>
          </cell>
          <cell r="T256">
            <v>4.8376666666666672</v>
          </cell>
          <cell r="U256">
            <v>4.535903225806452</v>
          </cell>
          <cell r="Z256">
            <v>5.5991612903225807</v>
          </cell>
          <cell r="AA256">
            <v>4.9741333333333353</v>
          </cell>
        </row>
        <row r="257">
          <cell r="S257">
            <v>6.0374838709677432</v>
          </cell>
          <cell r="T257">
            <v>5.1646666666666672</v>
          </cell>
          <cell r="U257">
            <v>4.8288387096774184</v>
          </cell>
          <cell r="Z257">
            <v>6.7519999999999998</v>
          </cell>
          <cell r="AA257">
            <v>5.3754666666666679</v>
          </cell>
        </row>
        <row r="258">
          <cell r="S258">
            <v>5.2234193548387085</v>
          </cell>
          <cell r="T258">
            <v>4.3764666666666665</v>
          </cell>
          <cell r="U258">
            <v>4.5491612903225809</v>
          </cell>
          <cell r="Z258">
            <v>5.2000322580645166</v>
          </cell>
          <cell r="AA258">
            <v>4.7286999999999999</v>
          </cell>
        </row>
        <row r="259">
          <cell r="S259">
            <v>8.5449999999999999</v>
          </cell>
          <cell r="T259">
            <v>5.5983999999999989</v>
          </cell>
          <cell r="U259">
            <v>5.1373870967741926</v>
          </cell>
          <cell r="Z259">
            <v>6.8763225806451613</v>
          </cell>
          <cell r="AA259">
            <v>5.4827666666666675</v>
          </cell>
        </row>
        <row r="275">
          <cell r="Z275">
            <v>11.997169835446957</v>
          </cell>
          <cell r="AA275">
            <v>8.6582576302202465</v>
          </cell>
        </row>
        <row r="276">
          <cell r="Z276">
            <v>17.120108660133042</v>
          </cell>
          <cell r="AA276">
            <v>14.849157344078108</v>
          </cell>
        </row>
        <row r="277">
          <cell r="Z277">
            <v>6.4977850268382573</v>
          </cell>
          <cell r="AA277">
            <v>6.2645521889731564</v>
          </cell>
        </row>
        <row r="278">
          <cell r="Z278">
            <v>24.485356171662549</v>
          </cell>
          <cell r="AA278">
            <v>17.484279231536444</v>
          </cell>
        </row>
        <row r="279">
          <cell r="Z279">
            <v>7.2097589529527761</v>
          </cell>
          <cell r="AA279">
            <v>6.3832145099922419</v>
          </cell>
        </row>
        <row r="280">
          <cell r="Z280">
            <v>11.538887768062899</v>
          </cell>
          <cell r="AA280">
            <v>12.434992881965657</v>
          </cell>
        </row>
        <row r="281">
          <cell r="Z281">
            <v>34.317961599554451</v>
          </cell>
          <cell r="AA281">
            <v>20.495847102917399</v>
          </cell>
        </row>
        <row r="282">
          <cell r="Z282">
            <v>25.590143298391979</v>
          </cell>
          <cell r="AA282">
            <v>22.193945834742259</v>
          </cell>
        </row>
        <row r="283">
          <cell r="Z283">
            <v>34.673948562611713</v>
          </cell>
          <cell r="AA283">
            <v>29.035442412118559</v>
          </cell>
        </row>
        <row r="284">
          <cell r="Z284">
            <v>20.31171591512916</v>
          </cell>
          <cell r="AA284">
            <v>16.817315151325715</v>
          </cell>
        </row>
        <row r="285">
          <cell r="Z285">
            <v>19.354233738630324</v>
          </cell>
          <cell r="AA285">
            <v>17.717512069401547</v>
          </cell>
        </row>
        <row r="286">
          <cell r="Z286">
            <v>18.515413883150575</v>
          </cell>
          <cell r="AA286">
            <v>14.713718625949424</v>
          </cell>
        </row>
        <row r="287">
          <cell r="Z287">
            <v>15.982587100019039</v>
          </cell>
          <cell r="AA287">
            <v>15.941669058288317</v>
          </cell>
        </row>
        <row r="288">
          <cell r="Z288">
            <v>20.307624110956091</v>
          </cell>
          <cell r="AA288">
            <v>14.464527751809344</v>
          </cell>
        </row>
        <row r="289">
          <cell r="Z289">
            <v>21.322391545877931</v>
          </cell>
          <cell r="AA289">
            <v>17.324698868786637</v>
          </cell>
        </row>
        <row r="290">
          <cell r="Z290">
            <v>26.936346871332649</v>
          </cell>
          <cell r="AA290">
            <v>16.518613446691464</v>
          </cell>
        </row>
        <row r="291">
          <cell r="Z291">
            <v>17.132384072652258</v>
          </cell>
          <cell r="AA291">
            <v>24.272582354662809</v>
          </cell>
        </row>
        <row r="292">
          <cell r="Z292">
            <v>62.138138172270637</v>
          </cell>
          <cell r="AA292">
            <v>23.671087141221232</v>
          </cell>
        </row>
        <row r="293">
          <cell r="Z293">
            <v>15.663426374519426</v>
          </cell>
          <cell r="AA293">
            <v>12.459952887421393</v>
          </cell>
        </row>
        <row r="294">
          <cell r="Z294">
            <v>13.915023411371235</v>
          </cell>
          <cell r="AA294">
            <v>12.996120401337794</v>
          </cell>
        </row>
        <row r="295">
          <cell r="Z295">
            <v>14.794916387959873</v>
          </cell>
          <cell r="AA295">
            <v>15.257257525083615</v>
          </cell>
        </row>
        <row r="296">
          <cell r="Z296">
            <v>23.057370408949375</v>
          </cell>
          <cell r="AA296">
            <v>18.585962554722641</v>
          </cell>
        </row>
        <row r="297">
          <cell r="Z297">
            <v>29.314595317725765</v>
          </cell>
          <cell r="AA297">
            <v>22.489573244147156</v>
          </cell>
        </row>
        <row r="298">
          <cell r="Z298">
            <v>20.733110367892984</v>
          </cell>
          <cell r="AA298">
            <v>20.87513578595318</v>
          </cell>
        </row>
        <row r="299">
          <cell r="Z299">
            <v>22.413976991076755</v>
          </cell>
          <cell r="AA299">
            <v>21.455188664844091</v>
          </cell>
        </row>
        <row r="300">
          <cell r="Z300">
            <v>23.626643478260874</v>
          </cell>
          <cell r="AA300">
            <v>21.050103010033446</v>
          </cell>
        </row>
        <row r="301">
          <cell r="Z301">
            <v>22.523237458193989</v>
          </cell>
          <cell r="AA301">
            <v>19.531167892976587</v>
          </cell>
        </row>
        <row r="302">
          <cell r="Z302">
            <v>20.031218729096995</v>
          </cell>
          <cell r="AA302">
            <v>19.752802675585286</v>
          </cell>
        </row>
        <row r="303">
          <cell r="Z303">
            <v>17.587890301003345</v>
          </cell>
          <cell r="AA303">
            <v>17.78380735785953</v>
          </cell>
        </row>
        <row r="304">
          <cell r="Z304">
            <v>18.619922408026763</v>
          </cell>
          <cell r="AA304">
            <v>17.150255518394651</v>
          </cell>
        </row>
        <row r="305">
          <cell r="Z305">
            <v>15.90626889632107</v>
          </cell>
          <cell r="AA305">
            <v>14.918737123745821</v>
          </cell>
        </row>
        <row r="306">
          <cell r="Z306">
            <v>15.975620066889633</v>
          </cell>
          <cell r="AA306">
            <v>14.594520401337798</v>
          </cell>
        </row>
        <row r="307">
          <cell r="Z307">
            <v>17.488631438127086</v>
          </cell>
          <cell r="AA307">
            <v>15.140371906354517</v>
          </cell>
        </row>
        <row r="308">
          <cell r="Z308">
            <v>17.909939799331106</v>
          </cell>
          <cell r="AA308">
            <v>17.792331772575253</v>
          </cell>
        </row>
        <row r="309">
          <cell r="Z309">
            <v>19.587226755852846</v>
          </cell>
          <cell r="AA309">
            <v>16.723745819397994</v>
          </cell>
        </row>
        <row r="310">
          <cell r="Z310">
            <v>18.276489632107026</v>
          </cell>
          <cell r="AA310">
            <v>16.857102341137125</v>
          </cell>
        </row>
        <row r="311">
          <cell r="Z311">
            <v>27.134945819397998</v>
          </cell>
          <cell r="AA311">
            <v>24.368556521739137</v>
          </cell>
        </row>
        <row r="312">
          <cell r="Z312">
            <v>18.12593979933111</v>
          </cell>
          <cell r="AA312">
            <v>16.98309030100334</v>
          </cell>
        </row>
        <row r="313">
          <cell r="Z313">
            <v>21.021929096989972</v>
          </cell>
          <cell r="AA313">
            <v>17.739740468227424</v>
          </cell>
        </row>
        <row r="314">
          <cell r="Z314">
            <v>23.88396521739131</v>
          </cell>
          <cell r="AA314">
            <v>23.395617391304349</v>
          </cell>
        </row>
        <row r="315">
          <cell r="Z315">
            <v>25.078250167224084</v>
          </cell>
          <cell r="AA315">
            <v>21.560123076923084</v>
          </cell>
        </row>
        <row r="316">
          <cell r="Z316">
            <v>30.241733779264219</v>
          </cell>
          <cell r="AA316">
            <v>23.299681605351179</v>
          </cell>
        </row>
        <row r="317">
          <cell r="Z317">
            <v>23.290579264214053</v>
          </cell>
          <cell r="AA317">
            <v>20.496305016722413</v>
          </cell>
        </row>
        <row r="318">
          <cell r="Z318">
            <v>30.798565886287626</v>
          </cell>
          <cell r="AA318">
            <v>23.76476789297659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tabSelected="1" topLeftCell="A10" zoomScale="80" zoomScaleNormal="80" workbookViewId="0">
      <selection activeCell="N25" sqref="N25:O25"/>
    </sheetView>
  </sheetViews>
  <sheetFormatPr defaultRowHeight="12.75" x14ac:dyDescent="0.2"/>
  <cols>
    <col min="1" max="1" width="21.5703125" style="1" bestFit="1" customWidth="1"/>
    <col min="2" max="16384" width="9.140625" style="1"/>
  </cols>
  <sheetData>
    <row r="1" spans="1:17" x14ac:dyDescent="0.2">
      <c r="A1" s="13" t="s">
        <v>17</v>
      </c>
      <c r="B1" s="13"/>
      <c r="C1" s="13"/>
      <c r="D1" s="13"/>
      <c r="E1" s="13"/>
      <c r="F1" s="13"/>
    </row>
    <row r="2" spans="1:17" ht="15" x14ac:dyDescent="0.25">
      <c r="A2" s="13" t="s">
        <v>18</v>
      </c>
      <c r="B2" s="13"/>
      <c r="C2" s="13"/>
      <c r="D2" s="13"/>
      <c r="E2" s="13"/>
      <c r="F2" s="13"/>
      <c r="I2" t="s">
        <v>16</v>
      </c>
    </row>
    <row r="3" spans="1:17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I3" s="1" t="s">
        <v>23</v>
      </c>
    </row>
    <row r="4" spans="1:17" x14ac:dyDescent="0.2">
      <c r="A4" s="1">
        <f>'[2]seasonal D'!R44</f>
        <v>1970</v>
      </c>
      <c r="B4" s="3">
        <f>'[2]seasonal D'!S44+'[2]seasonal D'!T44+'[2]seasonal D'!U44</f>
        <v>184.31039365618801</v>
      </c>
      <c r="C4" s="3">
        <f>MAX('[2]seasonal D'!S100:U100)</f>
        <v>6.0889266496743124</v>
      </c>
      <c r="D4" s="3">
        <f>MIN('[2]seasonal D'!S159:U159)</f>
        <v>1.1894647408666099</v>
      </c>
      <c r="E4" s="3">
        <f>AVERAGE('[2]seasonal D'!S159:U159)</f>
        <v>1.6048333805343151</v>
      </c>
      <c r="F4" s="3">
        <f>'[2]seasonal D'!S216+'[2]seasonal D'!T216+'[2]seasonal D'!U216</f>
        <v>6.0034776465285962</v>
      </c>
    </row>
    <row r="5" spans="1:17" x14ac:dyDescent="0.2">
      <c r="A5" s="1">
        <f>'[2]seasonal D'!R45</f>
        <v>1971</v>
      </c>
      <c r="B5" s="3">
        <f>'[2]seasonal D'!S45+'[2]seasonal D'!T45+'[2]seasonal D'!U45</f>
        <v>157.80232228830357</v>
      </c>
      <c r="C5" s="3">
        <f>MAX('[2]seasonal D'!S101:U101)</f>
        <v>4.5312942509204186</v>
      </c>
      <c r="D5" s="3">
        <f>MIN('[2]seasonal D'!S160:U160)</f>
        <v>1.0478617955253469</v>
      </c>
      <c r="E5" s="3">
        <f>AVERAGE('[2]seasonal D'!S160:U160)</f>
        <v>1.331067686207873</v>
      </c>
      <c r="F5" s="3">
        <f>'[2]seasonal D'!S217+'[2]seasonal D'!T217+'[2]seasonal D'!U217</f>
        <v>5.142470834361097</v>
      </c>
    </row>
    <row r="6" spans="1:17" x14ac:dyDescent="0.2">
      <c r="A6" s="1">
        <f>'[2]seasonal D'!R46</f>
        <v>1972</v>
      </c>
      <c r="B6" s="3">
        <f>'[2]seasonal D'!S46+'[2]seasonal D'!T46+'[2]seasonal D'!U46</f>
        <v>276.09742282639479</v>
      </c>
      <c r="C6" s="3">
        <f>MAX('[2]seasonal D'!S102:U102)</f>
        <v>12.036250354007363</v>
      </c>
      <c r="D6" s="3">
        <f>MIN('[2]seasonal D'!S161:U161)</f>
        <v>1.9824412347776832</v>
      </c>
      <c r="E6" s="3">
        <f>AVERAGE('[2]seasonal D'!S161:U161)</f>
        <v>2.2845275181723781</v>
      </c>
      <c r="F6" s="3">
        <f>'[2]seasonal D'!S218+'[2]seasonal D'!T218+'[2]seasonal D'!U218</f>
        <v>9.0007095373390218</v>
      </c>
    </row>
    <row r="7" spans="1:17" x14ac:dyDescent="0.2">
      <c r="A7" s="1">
        <f>'[2]seasonal D'!R47</f>
        <v>1973</v>
      </c>
      <c r="B7" s="3">
        <f>'[2]seasonal D'!S47+'[2]seasonal D'!T47+'[2]seasonal D'!U47</f>
        <v>380.99688473520246</v>
      </c>
      <c r="C7" s="3">
        <f>MAX('[2]seasonal D'!S103:U103)</f>
        <v>12.461059190031152</v>
      </c>
      <c r="D7" s="3">
        <f>MIN('[2]seasonal D'!S162:U162)</f>
        <v>2.8603794958935143</v>
      </c>
      <c r="E7" s="3">
        <f>AVERAGE('[2]seasonal D'!S162:U162)</f>
        <v>3.1907863683564615</v>
      </c>
      <c r="F7" s="3">
        <f>'[2]seasonal D'!S219+'[2]seasonal D'!T219+'[2]seasonal D'!U219</f>
        <v>12.415228559334679</v>
      </c>
    </row>
    <row r="8" spans="1:17" ht="15" x14ac:dyDescent="0.25">
      <c r="A8" s="1">
        <f>'[2]seasonal D'!R48</f>
        <v>1974</v>
      </c>
      <c r="B8" s="3">
        <f>'[2]seasonal D'!S48+'[2]seasonal D'!T48+'[2]seasonal D'!U48</f>
        <v>216.65250637213251</v>
      </c>
      <c r="C8" s="3">
        <f>MAX('[2]seasonal D'!S104:U104)</f>
        <v>3.0869442084395353</v>
      </c>
      <c r="D8" s="3">
        <f>MIN('[2]seasonal D'!S163:U163)</f>
        <v>1.6709147550269043</v>
      </c>
      <c r="E8" s="3">
        <f>AVERAGE('[2]seasonal D'!S163:U163)</f>
        <v>2.1618049655432832</v>
      </c>
      <c r="F8" s="3">
        <f>'[2]seasonal D'!S220+'[2]seasonal D'!T220+'[2]seasonal D'!U220</f>
        <v>7.066078329267957</v>
      </c>
      <c r="I8" t="s">
        <v>46</v>
      </c>
      <c r="J8"/>
      <c r="K8"/>
      <c r="L8"/>
      <c r="M8"/>
      <c r="N8"/>
      <c r="O8"/>
      <c r="P8"/>
      <c r="Q8"/>
    </row>
    <row r="9" spans="1:17" ht="15.75" thickBot="1" x14ac:dyDescent="0.3">
      <c r="A9" s="1">
        <f>'[2]seasonal D'!R49</f>
        <v>1975</v>
      </c>
      <c r="B9" s="3">
        <f>'[2]seasonal D'!S49+'[2]seasonal D'!T49+'[2]seasonal D'!U49</f>
        <v>234.72104219767769</v>
      </c>
      <c r="C9" s="3">
        <f>MAX('[2]seasonal D'!S105:U105)</f>
        <v>14.811668082696119</v>
      </c>
      <c r="D9" s="3">
        <f>MIN('[2]seasonal D'!S164:U164)</f>
        <v>1.1894647408666099</v>
      </c>
      <c r="E9" s="3">
        <f>AVERAGE('[2]seasonal D'!S164:U164)</f>
        <v>1.6048333805343151</v>
      </c>
      <c r="F9" s="3">
        <f>'[2]seasonal D'!S221+'[2]seasonal D'!T221+'[2]seasonal D'!U221</f>
        <v>7.6498478910296814</v>
      </c>
      <c r="I9"/>
      <c r="J9"/>
      <c r="K9"/>
      <c r="L9"/>
      <c r="M9"/>
      <c r="N9"/>
      <c r="O9"/>
      <c r="P9"/>
      <c r="Q9"/>
    </row>
    <row r="10" spans="1:17" ht="15" x14ac:dyDescent="0.25">
      <c r="A10" s="1">
        <f>'[2]seasonal D'!R50</f>
        <v>1976</v>
      </c>
      <c r="B10" s="3">
        <f>'[2]seasonal D'!S50+'[2]seasonal D'!T50+'[2]seasonal D'!U50</f>
        <v>588.36023789294813</v>
      </c>
      <c r="C10" s="3">
        <f>MAX('[2]seasonal D'!S106:U106)</f>
        <v>44.180118946474082</v>
      </c>
      <c r="D10" s="3">
        <f>MIN('[2]seasonal D'!S165:U165)</f>
        <v>2.8603794958935143</v>
      </c>
      <c r="E10" s="3">
        <f>AVERAGE('[2]seasonal D'!S165:U165)</f>
        <v>3.3229491173416403</v>
      </c>
      <c r="F10" s="3">
        <f>'[2]seasonal D'!S222+'[2]seasonal D'!T222+'[2]seasonal D'!U222</f>
        <v>19.272495835655313</v>
      </c>
      <c r="I10" s="17" t="s">
        <v>24</v>
      </c>
      <c r="J10" s="17"/>
      <c r="K10"/>
      <c r="L10"/>
      <c r="M10"/>
      <c r="N10"/>
      <c r="O10"/>
      <c r="P10"/>
      <c r="Q10"/>
    </row>
    <row r="11" spans="1:17" ht="15" x14ac:dyDescent="0.25">
      <c r="A11" s="1">
        <f>'[2]seasonal D'!R51</f>
        <v>1977</v>
      </c>
      <c r="B11" s="3">
        <f>'[2]seasonal D'!S51+'[2]seasonal D'!T51+'[2]seasonal D'!U51</f>
        <v>519.08807703200227</v>
      </c>
      <c r="C11" s="3">
        <f>MAX('[2]seasonal D'!S107:U107)</f>
        <v>27.017841971112997</v>
      </c>
      <c r="D11" s="3">
        <f>MIN('[2]seasonal D'!S166:U166)</f>
        <v>2.7470971396205037</v>
      </c>
      <c r="E11" s="3">
        <f>AVERAGE('[2]seasonal D'!S166:U166)</f>
        <v>3.8704805059945246</v>
      </c>
      <c r="F11" s="3">
        <f>'[2]seasonal D'!S223+'[2]seasonal D'!T223+'[2]seasonal D'!U223</f>
        <v>16.934646434194217</v>
      </c>
      <c r="I11" s="14" t="s">
        <v>25</v>
      </c>
      <c r="J11" s="14">
        <v>0.18697236193243602</v>
      </c>
      <c r="K11"/>
      <c r="L11"/>
      <c r="M11"/>
      <c r="N11"/>
      <c r="O11"/>
      <c r="P11"/>
      <c r="Q11"/>
    </row>
    <row r="12" spans="1:17" ht="15" x14ac:dyDescent="0.25">
      <c r="A12" s="1">
        <f>'[2]seasonal D'!R52</f>
        <v>1978</v>
      </c>
      <c r="B12" s="3">
        <f>'[2]seasonal D'!S52+'[2]seasonal D'!T52+'[2]seasonal D'!U52</f>
        <v>866.61002548853003</v>
      </c>
      <c r="C12" s="3">
        <f>MAX('[2]seasonal D'!S108:U108)</f>
        <v>126.5930331350892</v>
      </c>
      <c r="D12" s="3">
        <f>MIN('[2]seasonal D'!S167:U167)</f>
        <v>3.5117530444633247</v>
      </c>
      <c r="E12" s="3">
        <f>AVERAGE('[2]seasonal D'!S167:U167)</f>
        <v>5.0505050505050502</v>
      </c>
      <c r="F12" s="3">
        <f>'[2]seasonal D'!S224+'[2]seasonal D'!T224+'[2]seasonal D'!U224</f>
        <v>28.221558363252665</v>
      </c>
      <c r="I12" s="14" t="s">
        <v>26</v>
      </c>
      <c r="J12" s="18">
        <v>3.4958664126593847E-2</v>
      </c>
      <c r="K12"/>
      <c r="L12"/>
      <c r="M12"/>
      <c r="N12"/>
      <c r="O12"/>
      <c r="P12"/>
      <c r="Q12"/>
    </row>
    <row r="13" spans="1:17" ht="15" x14ac:dyDescent="0.25">
      <c r="A13" s="1">
        <f>'[2]seasonal D'!R53</f>
        <v>1979</v>
      </c>
      <c r="B13" s="3">
        <f>'[2]seasonal D'!S53+'[2]seasonal D'!T53+'[2]seasonal D'!U53</f>
        <v>580.31719059756438</v>
      </c>
      <c r="C13" s="3">
        <f>MAX('[2]seasonal D'!S109:U109)</f>
        <v>26.338147833474935</v>
      </c>
      <c r="D13" s="3">
        <f>MIN('[2]seasonal D'!S168:U168)</f>
        <v>4.1914471821013874</v>
      </c>
      <c r="E13" s="3">
        <f>AVERAGE('[2]seasonal D'!S168:U168)</f>
        <v>4.7672991598225236</v>
      </c>
      <c r="F13" s="3">
        <f>'[2]seasonal D'!S225+'[2]seasonal D'!T225+'[2]seasonal D'!U225</f>
        <v>18.900643455964527</v>
      </c>
      <c r="I13" s="14" t="s">
        <v>27</v>
      </c>
      <c r="J13" s="14">
        <v>1.1981489462941319E-2</v>
      </c>
      <c r="K13"/>
      <c r="L13"/>
      <c r="M13"/>
      <c r="N13"/>
      <c r="O13"/>
      <c r="P13"/>
      <c r="Q13"/>
    </row>
    <row r="14" spans="1:17" ht="15" x14ac:dyDescent="0.25">
      <c r="A14" s="1">
        <f>'[2]seasonal D'!R54</f>
        <v>1980</v>
      </c>
      <c r="B14" s="3">
        <f>'[2]seasonal D'!S54+'[2]seasonal D'!T54+'[2]seasonal D'!U54</f>
        <v>649.98583970546588</v>
      </c>
      <c r="C14" s="3">
        <f>MAX('[2]seasonal D'!S110:U110)</f>
        <v>63.154913622203338</v>
      </c>
      <c r="D14" s="3">
        <f>MIN('[2]seasonal D'!S169:U169)</f>
        <v>3.6250354007363352</v>
      </c>
      <c r="E14" s="3">
        <f>AVERAGE('[2]seasonal D'!S169:U169)</f>
        <v>4.5879354290569241</v>
      </c>
      <c r="F14" s="3">
        <f>'[2]seasonal D'!S226+'[2]seasonal D'!T226+'[2]seasonal D'!U226</f>
        <v>21.175152185100934</v>
      </c>
      <c r="I14" s="14" t="s">
        <v>28</v>
      </c>
      <c r="J14" s="14">
        <v>227.01302230895044</v>
      </c>
      <c r="K14"/>
      <c r="L14"/>
      <c r="M14"/>
      <c r="N14"/>
      <c r="O14"/>
      <c r="P14"/>
      <c r="Q14"/>
    </row>
    <row r="15" spans="1:17" ht="15.75" thickBot="1" x14ac:dyDescent="0.3">
      <c r="A15" s="1">
        <f>'[2]seasonal D'!R55</f>
        <v>1981</v>
      </c>
      <c r="B15" s="3">
        <f>'[2]seasonal D'!S55+'[2]seasonal D'!T55+'[2]seasonal D'!U55</f>
        <v>470.77315208156324</v>
      </c>
      <c r="C15" s="3">
        <f>MAX('[2]seasonal D'!S111:U111)</f>
        <v>28.603794958935143</v>
      </c>
      <c r="D15" s="3">
        <f>MIN('[2]seasonal D'!S170:U170)</f>
        <v>2.9170206740300197</v>
      </c>
      <c r="E15" s="3">
        <f>AVERAGE('[2]seasonal D'!S170:U170)</f>
        <v>3.3323893136977247</v>
      </c>
      <c r="F15" s="3">
        <f>'[2]seasonal D'!S227+'[2]seasonal D'!T227+'[2]seasonal D'!U227</f>
        <v>15.351251435062107</v>
      </c>
      <c r="I15" s="15" t="s">
        <v>29</v>
      </c>
      <c r="J15" s="15">
        <v>44</v>
      </c>
      <c r="K15"/>
      <c r="L15"/>
      <c r="M15"/>
      <c r="N15"/>
      <c r="O15"/>
      <c r="P15"/>
      <c r="Q15"/>
    </row>
    <row r="16" spans="1:17" ht="15" x14ac:dyDescent="0.25">
      <c r="A16" s="1">
        <f>'[2]seasonal D'!R56</f>
        <v>1982</v>
      </c>
      <c r="B16" s="3">
        <f>'[2]seasonal D'!S56+'[2]seasonal D'!T56+'[2]seasonal D'!U56</f>
        <v>499.15038232795234</v>
      </c>
      <c r="C16" s="3">
        <f>MAX('[2]seasonal D'!S112:U112)</f>
        <v>30.869442084395352</v>
      </c>
      <c r="D16" s="3">
        <f>MIN('[2]seasonal D'!S171:U171)</f>
        <v>2.8603794958935143</v>
      </c>
      <c r="E16" s="3">
        <f>AVERAGE('[2]seasonal D'!S171:U171)</f>
        <v>3.068063815727367</v>
      </c>
      <c r="F16" s="3">
        <f>'[2]seasonal D'!S228+'[2]seasonal D'!T228+'[2]seasonal D'!U228</f>
        <v>16.308852772524766</v>
      </c>
      <c r="I16"/>
      <c r="J16"/>
      <c r="K16"/>
      <c r="L16"/>
      <c r="M16"/>
      <c r="N16"/>
      <c r="O16"/>
      <c r="P16"/>
      <c r="Q16"/>
    </row>
    <row r="17" spans="1:17" ht="15.75" thickBot="1" x14ac:dyDescent="0.3">
      <c r="A17" s="1">
        <f>'[2]seasonal D'!R57</f>
        <v>1983</v>
      </c>
      <c r="B17" s="3">
        <f>'[2]seasonal D'!S57+'[2]seasonal D'!T57+'[2]seasonal D'!U57</f>
        <v>932.88020390824124</v>
      </c>
      <c r="C17" s="3">
        <f>MAX('[2]seasonal D'!S113:U113)</f>
        <v>42.480883602378924</v>
      </c>
      <c r="D17" s="3">
        <f>MIN('[2]seasonal D'!S172:U172)</f>
        <v>4.5029736618521659</v>
      </c>
      <c r="E17" s="3">
        <f>AVERAGE('[2]seasonal D'!S172:U172)</f>
        <v>5.0977060322854717</v>
      </c>
      <c r="F17" s="3">
        <f>'[2]seasonal D'!S229+'[2]seasonal D'!T229+'[2]seasonal D'!U229</f>
        <v>30.443597871997028</v>
      </c>
      <c r="I17" t="s">
        <v>30</v>
      </c>
      <c r="J17"/>
      <c r="K17"/>
      <c r="L17"/>
      <c r="M17"/>
      <c r="N17"/>
      <c r="O17"/>
      <c r="P17"/>
      <c r="Q17"/>
    </row>
    <row r="18" spans="1:17" ht="15" x14ac:dyDescent="0.25">
      <c r="A18" s="1">
        <f>'[2]seasonal D'!R58</f>
        <v>1984</v>
      </c>
      <c r="B18" s="3">
        <f>'[2]seasonal D'!S58+'[2]seasonal D'!T58+'[2]seasonal D'!U58</f>
        <v>367.13395638629282</v>
      </c>
      <c r="C18" s="3">
        <f>MAX('[2]seasonal D'!S114:U114)</f>
        <v>11.583120928915321</v>
      </c>
      <c r="D18" s="3">
        <f>MIN('[2]seasonal D'!S173:U173)</f>
        <v>2.1976777116964028</v>
      </c>
      <c r="E18" s="3">
        <f>AVERAGE('[2]seasonal D'!S173:U173)</f>
        <v>2.9698857736240911</v>
      </c>
      <c r="F18" s="3">
        <f>'[2]seasonal D'!S230+'[2]seasonal D'!T230+'[2]seasonal D'!U230</f>
        <v>11.986065052088566</v>
      </c>
      <c r="I18" s="16"/>
      <c r="J18" s="16" t="s">
        <v>34</v>
      </c>
      <c r="K18" s="16" t="s">
        <v>35</v>
      </c>
      <c r="L18" s="16" t="s">
        <v>36</v>
      </c>
      <c r="M18" s="16" t="s">
        <v>37</v>
      </c>
      <c r="N18" s="16" t="s">
        <v>38</v>
      </c>
      <c r="O18"/>
      <c r="P18"/>
      <c r="Q18"/>
    </row>
    <row r="19" spans="1:17" ht="15" x14ac:dyDescent="0.25">
      <c r="A19" s="1">
        <f>'[2]seasonal D'!R59</f>
        <v>1985</v>
      </c>
      <c r="B19" s="3">
        <f>'[2]seasonal D'!S59+'[2]seasonal D'!T59+'[2]seasonal D'!U59</f>
        <v>255.5706598697252</v>
      </c>
      <c r="C19" s="3">
        <f>MAX('[2]seasonal D'!S115:U115)</f>
        <v>3.2002265647125459</v>
      </c>
      <c r="D19" s="3">
        <f>MIN('[2]seasonal D'!S174:U174)</f>
        <v>2.4525630133106766</v>
      </c>
      <c r="E19" s="3">
        <f>AVERAGE('[2]seasonal D'!S174:U174)</f>
        <v>2.5328046823373924</v>
      </c>
      <c r="F19" s="3">
        <f>'[2]seasonal D'!S231+'[2]seasonal D'!T231+'[2]seasonal D'!U231</f>
        <v>8.3324867608859137</v>
      </c>
      <c r="I19" s="14" t="s">
        <v>31</v>
      </c>
      <c r="J19" s="14">
        <v>1</v>
      </c>
      <c r="K19" s="14">
        <v>78407.885920966975</v>
      </c>
      <c r="L19" s="14">
        <v>78407.885920966975</v>
      </c>
      <c r="M19" s="14">
        <v>1.5214518163494997</v>
      </c>
      <c r="N19" s="18">
        <v>0.22425858538707638</v>
      </c>
      <c r="O19"/>
      <c r="P19"/>
      <c r="Q19"/>
    </row>
    <row r="20" spans="1:17" ht="15" x14ac:dyDescent="0.25">
      <c r="A20" s="1">
        <f>'[2]seasonal D'!R60</f>
        <v>1986</v>
      </c>
      <c r="B20" s="3">
        <f>'[2]seasonal D'!S60+'[2]seasonal D'!T60+'[2]seasonal D'!U60</f>
        <v>631.18096856414604</v>
      </c>
      <c r="C20" s="3">
        <f>MAX('[2]seasonal D'!S116:U116)</f>
        <v>37.383177570093459</v>
      </c>
      <c r="D20" s="3">
        <f>MIN('[2]seasonal D'!S175:U175)</f>
        <v>4.1914471821013874</v>
      </c>
      <c r="E20" s="3">
        <f>AVERAGE('[2]seasonal D'!S175:U175)</f>
        <v>5.0599452468611341</v>
      </c>
      <c r="F20" s="3">
        <f>'[2]seasonal D'!S232+'[2]seasonal D'!T232+'[2]seasonal D'!U232</f>
        <v>20.552921436249743</v>
      </c>
      <c r="I20" s="14" t="s">
        <v>32</v>
      </c>
      <c r="J20" s="14">
        <v>42</v>
      </c>
      <c r="K20" s="14">
        <v>2164466.3165094494</v>
      </c>
      <c r="L20" s="14">
        <v>51534.912297844035</v>
      </c>
      <c r="M20" s="14"/>
      <c r="N20" s="14"/>
      <c r="O20"/>
      <c r="P20"/>
      <c r="Q20"/>
    </row>
    <row r="21" spans="1:17" ht="15.75" thickBot="1" x14ac:dyDescent="0.3">
      <c r="A21" s="1">
        <f>'[2]seasonal D'!R61</f>
        <v>1987</v>
      </c>
      <c r="B21" s="3">
        <f>'[2]seasonal D'!S61+'[2]seasonal D'!T61+'[2]seasonal D'!U61</f>
        <v>953.69583687340696</v>
      </c>
      <c r="C21" s="3">
        <f>MAX('[2]seasonal D'!S117:U117)</f>
        <v>81.280090625885009</v>
      </c>
      <c r="D21" s="3">
        <f>MIN('[2]seasonal D'!S176:U176)</f>
        <v>4.7012177853299342</v>
      </c>
      <c r="E21" s="3">
        <f>AVERAGE('[2]seasonal D'!S176:U176)</f>
        <v>4.9655432833002919</v>
      </c>
      <c r="F21" s="3">
        <f>'[2]seasonal D'!S233+'[2]seasonal D'!T233+'[2]seasonal D'!U233</f>
        <v>31.021033366526279</v>
      </c>
      <c r="I21" s="15" t="s">
        <v>1</v>
      </c>
      <c r="J21" s="15">
        <v>43</v>
      </c>
      <c r="K21" s="15">
        <v>2242874.2024304164</v>
      </c>
      <c r="L21" s="15"/>
      <c r="M21" s="15"/>
      <c r="N21" s="15"/>
      <c r="O21"/>
      <c r="P21"/>
      <c r="Q21"/>
    </row>
    <row r="22" spans="1:17" ht="15.75" thickBot="1" x14ac:dyDescent="0.3">
      <c r="A22" s="1">
        <f>'[2]seasonal D'!R62</f>
        <v>1988</v>
      </c>
      <c r="B22" s="3">
        <f>'[2]seasonal D'!S62+'[2]seasonal D'!T62+'[2]seasonal D'!U62</f>
        <v>407.21042197677707</v>
      </c>
      <c r="C22" s="3">
        <f>MAX('[2]seasonal D'!S118:U118)</f>
        <v>58.906825261965444</v>
      </c>
      <c r="D22" s="3">
        <f>MIN('[2]seasonal D'!S177:U177)</f>
        <v>2.6479750778816196</v>
      </c>
      <c r="E22" s="3">
        <f>AVERAGE('[2]seasonal D'!S177:U177)</f>
        <v>2.7234966487302934</v>
      </c>
      <c r="F22" s="3">
        <f>'[2]seasonal D'!S234+'[2]seasonal D'!T234+'[2]seasonal D'!U234</f>
        <v>13.241382775600439</v>
      </c>
      <c r="I22"/>
      <c r="J22"/>
      <c r="K22"/>
      <c r="L22"/>
      <c r="M22"/>
      <c r="N22"/>
      <c r="O22"/>
      <c r="P22"/>
      <c r="Q22"/>
    </row>
    <row r="23" spans="1:17" ht="15" x14ac:dyDescent="0.25">
      <c r="A23" s="1">
        <f>'[2]seasonal D'!R63</f>
        <v>1989</v>
      </c>
      <c r="B23" s="3">
        <f>'[2]seasonal D'!S63+'[2]seasonal D'!T63+'[2]seasonal D'!U63</f>
        <v>275.46000000000004</v>
      </c>
      <c r="C23" s="3">
        <f>MAX('[2]seasonal D'!S119:U119)</f>
        <v>4.24</v>
      </c>
      <c r="D23" s="3">
        <f>MIN('[2]seasonal D'!S178:U178)</f>
        <v>2.2599999999999998</v>
      </c>
      <c r="E23" s="3">
        <f>AVERAGE('[2]seasonal D'!S178:U178)</f>
        <v>2.5066666666666664</v>
      </c>
      <c r="F23" s="3">
        <f>'[2]seasonal D'!S235+'[2]seasonal D'!T235+'[2]seasonal D'!U235</f>
        <v>8.9744838709677417</v>
      </c>
      <c r="I23" s="16"/>
      <c r="J23" s="16" t="s">
        <v>39</v>
      </c>
      <c r="K23" s="16" t="s">
        <v>28</v>
      </c>
      <c r="L23" s="16" t="s">
        <v>40</v>
      </c>
      <c r="M23" s="16" t="s">
        <v>41</v>
      </c>
      <c r="N23" s="16" t="s">
        <v>42</v>
      </c>
      <c r="O23" s="16" t="s">
        <v>43</v>
      </c>
      <c r="P23" s="16" t="s">
        <v>44</v>
      </c>
      <c r="Q23" s="16" t="s">
        <v>45</v>
      </c>
    </row>
    <row r="24" spans="1:17" ht="15" x14ac:dyDescent="0.25">
      <c r="A24" s="1">
        <f>'[2]seasonal D'!R64</f>
        <v>1990</v>
      </c>
      <c r="B24" s="3">
        <f>'[2]seasonal D'!S64+'[2]seasonal D'!T64+'[2]seasonal D'!U64</f>
        <v>385.87699999999995</v>
      </c>
      <c r="C24" s="3">
        <f>MAX('[2]seasonal D'!S120:U120)</f>
        <v>14.03</v>
      </c>
      <c r="D24" s="3">
        <f>MIN('[2]seasonal D'!S179:U179)</f>
        <v>3.2</v>
      </c>
      <c r="E24" s="3">
        <f>AVERAGE('[2]seasonal D'!S179:U179)</f>
        <v>3.2333333333333329</v>
      </c>
      <c r="F24" s="3">
        <f>'[2]seasonal D'!S236+'[2]seasonal D'!T236+'[2]seasonal D'!U236</f>
        <v>12.595147311827958</v>
      </c>
      <c r="I24" s="18" t="s">
        <v>33</v>
      </c>
      <c r="J24" s="18">
        <v>-6094.148290348342</v>
      </c>
      <c r="K24" s="14">
        <v>5367.3968868645688</v>
      </c>
      <c r="L24" s="14">
        <v>-1.1354010927088931</v>
      </c>
      <c r="M24" s="14">
        <v>0.2626452359355273</v>
      </c>
      <c r="N24" s="14">
        <v>-16925.993739494417</v>
      </c>
      <c r="O24" s="14">
        <v>4737.6971587977341</v>
      </c>
      <c r="P24" s="14">
        <v>-16925.993739494417</v>
      </c>
      <c r="Q24" s="14">
        <v>4737.6971587977341</v>
      </c>
    </row>
    <row r="25" spans="1:17" ht="15.75" thickBot="1" x14ac:dyDescent="0.3">
      <c r="A25" s="1">
        <f>'[2]seasonal D'!R65</f>
        <v>1991</v>
      </c>
      <c r="B25" s="3">
        <f>'[2]seasonal D'!S65+'[2]seasonal D'!T65+'[2]seasonal D'!U65</f>
        <v>944.69169793103447</v>
      </c>
      <c r="C25" s="3">
        <f>MAX('[2]seasonal D'!S121:U121)</f>
        <v>94.369</v>
      </c>
      <c r="D25" s="3">
        <f>MIN('[2]seasonal D'!S180:U180)</f>
        <v>3.9303910344827591</v>
      </c>
      <c r="E25" s="3">
        <f>AVERAGE('[2]seasonal D'!S180:U180)</f>
        <v>4.4623662068965517</v>
      </c>
      <c r="F25" s="3">
        <f>'[2]seasonal D'!S237+'[2]seasonal D'!T237+'[2]seasonal D'!U237</f>
        <v>31.000296369299225</v>
      </c>
      <c r="I25" s="19" t="s">
        <v>0</v>
      </c>
      <c r="J25" s="19">
        <v>3.3243265050089486</v>
      </c>
      <c r="K25" s="15">
        <v>2.6950980557952842</v>
      </c>
      <c r="L25" s="15">
        <v>1.233471449345092</v>
      </c>
      <c r="M25" s="15">
        <v>0.22425858538707938</v>
      </c>
      <c r="N25" s="19">
        <v>-2.1146015686930824</v>
      </c>
      <c r="O25" s="19">
        <v>8.7632545787109795</v>
      </c>
      <c r="P25" s="15">
        <v>-2.1146015686930824</v>
      </c>
      <c r="Q25" s="15">
        <v>8.7632545787109795</v>
      </c>
    </row>
    <row r="26" spans="1:17" ht="15" x14ac:dyDescent="0.25">
      <c r="A26" s="1">
        <f>'[2]seasonal D'!R66</f>
        <v>1992</v>
      </c>
      <c r="B26" s="3">
        <f>'[2]seasonal D'!S66+'[2]seasonal D'!T66+'[2]seasonal D'!U66</f>
        <v>621.39499999999998</v>
      </c>
      <c r="C26" s="3">
        <f>MAX('[2]seasonal D'!S122:U122)</f>
        <v>58.010000000000005</v>
      </c>
      <c r="D26" s="3">
        <f>MIN('[2]seasonal D'!S181:U181)</f>
        <v>4.5960000000000001</v>
      </c>
      <c r="E26" s="3">
        <f>AVERAGE('[2]seasonal D'!S181:U181)</f>
        <v>4.9480000000000004</v>
      </c>
      <c r="F26" s="3">
        <f>'[2]seasonal D'!S238+'[2]seasonal D'!T238+'[2]seasonal D'!U238</f>
        <v>20.247145161290323</v>
      </c>
      <c r="I26"/>
      <c r="J26"/>
      <c r="K26"/>
      <c r="L26"/>
      <c r="M26"/>
      <c r="N26"/>
      <c r="O26"/>
      <c r="P26"/>
      <c r="Q26"/>
    </row>
    <row r="27" spans="1:17" ht="15" x14ac:dyDescent="0.25">
      <c r="A27" s="1">
        <f>'[2]seasonal D'!R67</f>
        <v>1993</v>
      </c>
      <c r="B27" s="3">
        <f>'[2]seasonal D'!S67+'[2]seasonal D'!T67+'[2]seasonal D'!U67</f>
        <v>1021.181</v>
      </c>
      <c r="C27" s="3">
        <f>MAX('[2]seasonal D'!S123:U123)</f>
        <v>90.56</v>
      </c>
      <c r="D27" s="3">
        <f>MIN('[2]seasonal D'!S182:U182)</f>
        <v>4.1970000000000001</v>
      </c>
      <c r="E27" s="3">
        <f>AVERAGE('[2]seasonal D'!S182:U182)</f>
        <v>4.6156666666666668</v>
      </c>
      <c r="F27" s="3">
        <f>'[2]seasonal D'!S239+'[2]seasonal D'!T239+'[2]seasonal D'!U239</f>
        <v>33.183849462365593</v>
      </c>
      <c r="I27"/>
      <c r="J27"/>
      <c r="K27"/>
      <c r="L27"/>
      <c r="M27"/>
      <c r="N27"/>
      <c r="O27"/>
      <c r="P27"/>
      <c r="Q27"/>
    </row>
    <row r="28" spans="1:17" ht="15" x14ac:dyDescent="0.25">
      <c r="A28" s="1">
        <f>'[2]seasonal D'!R68</f>
        <v>1994</v>
      </c>
      <c r="B28" s="3">
        <f>'[2]seasonal D'!S68+'[2]seasonal D'!T68+'[2]seasonal D'!U68</f>
        <v>546.96682987551867</v>
      </c>
      <c r="C28" s="3">
        <f>MAX('[2]seasonal D'!S124:U124)</f>
        <v>58.493526970954356</v>
      </c>
      <c r="D28" s="3">
        <f>MIN('[2]seasonal D'!S183:U183)</f>
        <v>3.8486307053941911</v>
      </c>
      <c r="E28" s="3">
        <f>AVERAGE('[2]seasonal D'!S183:U183)</f>
        <v>4.4278118948824341</v>
      </c>
      <c r="F28" s="3">
        <f>'[2]seasonal D'!S240+'[2]seasonal D'!T240+'[2]seasonal D'!U240</f>
        <v>17.923162655601661</v>
      </c>
      <c r="I28"/>
      <c r="J28"/>
      <c r="K28"/>
      <c r="L28"/>
      <c r="M28"/>
      <c r="N28"/>
      <c r="O28"/>
      <c r="P28"/>
      <c r="Q28"/>
    </row>
    <row r="29" spans="1:17" x14ac:dyDescent="0.2">
      <c r="A29" s="1">
        <f>'[2]seasonal D'!R69</f>
        <v>1995</v>
      </c>
      <c r="B29" s="3">
        <f>'[2]seasonal D'!S69+'[2]seasonal D'!T69+'[2]seasonal D'!U69</f>
        <v>803.93000000000006</v>
      </c>
      <c r="C29" s="3">
        <f>MAX('[2]seasonal D'!S125:U125)</f>
        <v>90.48</v>
      </c>
      <c r="D29" s="3">
        <f>MIN('[2]seasonal D'!S184:U184)</f>
        <v>4.1539999999999999</v>
      </c>
      <c r="E29" s="3">
        <f>AVERAGE('[2]seasonal D'!S184:U184)</f>
        <v>4.4400000000000004</v>
      </c>
      <c r="F29" s="3">
        <f>'[2]seasonal D'!S241+'[2]seasonal D'!T241+'[2]seasonal D'!U241</f>
        <v>26.12565053763441</v>
      </c>
    </row>
    <row r="30" spans="1:17" x14ac:dyDescent="0.2">
      <c r="A30" s="1">
        <f>'[2]seasonal D'!R70</f>
        <v>1996</v>
      </c>
      <c r="B30" s="3">
        <f>'[2]seasonal D'!S70+'[2]seasonal D'!T70+'[2]seasonal D'!U70</f>
        <v>565.88199999999995</v>
      </c>
      <c r="C30" s="3">
        <f>MAX('[2]seasonal D'!S126:U126)</f>
        <v>84.71</v>
      </c>
      <c r="D30" s="3">
        <f>MIN('[2]seasonal D'!S185:U185)</f>
        <v>3.6739999999999995</v>
      </c>
      <c r="E30" s="3">
        <f>AVERAGE('[2]seasonal D'!S185:U185)</f>
        <v>4.206666666666667</v>
      </c>
      <c r="F30" s="3">
        <f>'[2]seasonal D'!S242+'[2]seasonal D'!T242+'[2]seasonal D'!U242</f>
        <v>18.417509677419353</v>
      </c>
    </row>
    <row r="31" spans="1:17" x14ac:dyDescent="0.2">
      <c r="A31" s="1">
        <f>'[2]seasonal D'!R71</f>
        <v>1997</v>
      </c>
      <c r="B31" s="3">
        <f>'[2]seasonal D'!S71+'[2]seasonal D'!T71+'[2]seasonal D'!U71</f>
        <v>537.08299999999997</v>
      </c>
      <c r="C31" s="3">
        <f>MAX('[2]seasonal D'!S127:U127)</f>
        <v>49.783999999999999</v>
      </c>
      <c r="D31" s="3">
        <f>MIN('[2]seasonal D'!S186:U186)</f>
        <v>3.4950000000000001</v>
      </c>
      <c r="E31" s="3">
        <f>AVERAGE('[2]seasonal D'!S186:U186)</f>
        <v>3.9046666666666661</v>
      </c>
      <c r="F31" s="3">
        <f>'[2]seasonal D'!S243+'[2]seasonal D'!T243+'[2]seasonal D'!U243</f>
        <v>17.586544086021501</v>
      </c>
    </row>
    <row r="32" spans="1:17" x14ac:dyDescent="0.2">
      <c r="A32" s="1">
        <f>'[2]seasonal D'!R72</f>
        <v>1998</v>
      </c>
      <c r="B32" s="3">
        <f>'[2]seasonal D'!S72+'[2]seasonal D'!T72+'[2]seasonal D'!U72</f>
        <v>990.98500000000001</v>
      </c>
      <c r="C32" s="3">
        <f>MAX('[2]seasonal D'!S128:U128)</f>
        <v>136.36699999999999</v>
      </c>
      <c r="D32" s="3">
        <f>MIN('[2]seasonal D'!S187:U187)</f>
        <v>3.968</v>
      </c>
      <c r="E32" s="3">
        <f>AVERAGE('[2]seasonal D'!S187:U187)</f>
        <v>4.562666666666666</v>
      </c>
      <c r="F32" s="3">
        <f>'[2]seasonal D'!S244+'[2]seasonal D'!T244+'[2]seasonal D'!U244</f>
        <v>32.156767741935482</v>
      </c>
    </row>
    <row r="33" spans="1:6" x14ac:dyDescent="0.2">
      <c r="A33" s="1">
        <f>'[2]seasonal D'!R73</f>
        <v>1999</v>
      </c>
      <c r="B33" s="3">
        <f>'[2]seasonal D'!S73+'[2]seasonal D'!T73+'[2]seasonal D'!U73</f>
        <v>456.82500000000005</v>
      </c>
      <c r="C33" s="3">
        <f>MAX('[2]seasonal D'!S129:U129)</f>
        <v>38.146000000000001</v>
      </c>
      <c r="D33" s="3">
        <f>MIN('[2]seasonal D'!S188:U188)</f>
        <v>3.6760000000000002</v>
      </c>
      <c r="E33" s="3">
        <f>AVERAGE('[2]seasonal D'!S188:U188)</f>
        <v>3.9896666666666665</v>
      </c>
      <c r="F33" s="3">
        <f>'[2]seasonal D'!S245+'[2]seasonal D'!T245+'[2]seasonal D'!U245</f>
        <v>14.874635483870971</v>
      </c>
    </row>
    <row r="34" spans="1:6" x14ac:dyDescent="0.2">
      <c r="A34" s="1">
        <f>'[2]seasonal D'!R74</f>
        <v>2000</v>
      </c>
      <c r="B34" s="3">
        <f>'[2]seasonal D'!S74+'[2]seasonal D'!T74+'[2]seasonal D'!U74</f>
        <v>357.36699999999996</v>
      </c>
      <c r="C34" s="3">
        <f>MAX('[2]seasonal D'!S130:U130)</f>
        <v>5.0140000000000002</v>
      </c>
      <c r="D34" s="3">
        <f>MIN('[2]seasonal D'!S189:U189)</f>
        <v>3.4489999999999998</v>
      </c>
      <c r="E34" s="3">
        <f>AVERAGE('[2]seasonal D'!S189:U189)</f>
        <v>3.609</v>
      </c>
      <c r="F34" s="3">
        <f>'[2]seasonal D'!S246+'[2]seasonal D'!T246+'[2]seasonal D'!U246</f>
        <v>11.648306451612903</v>
      </c>
    </row>
    <row r="35" spans="1:6" x14ac:dyDescent="0.2">
      <c r="A35" s="1">
        <f>'[2]seasonal D'!R75</f>
        <v>2001</v>
      </c>
      <c r="B35" s="3">
        <f>'[2]seasonal D'!S75+'[2]seasonal D'!T75+'[2]seasonal D'!U75</f>
        <v>333.54199999999997</v>
      </c>
      <c r="C35" s="3">
        <f>MAX('[2]seasonal D'!S131:U131)</f>
        <v>6.7770000000000001</v>
      </c>
      <c r="D35" s="3">
        <f>MIN('[2]seasonal D'!S190:U190)</f>
        <v>3.165</v>
      </c>
      <c r="E35" s="3">
        <f>AVERAGE('[2]seasonal D'!S190:U190)</f>
        <v>3.3423333333333338</v>
      </c>
      <c r="F35" s="3">
        <f>'[2]seasonal D'!S247+'[2]seasonal D'!T247+'[2]seasonal D'!U247</f>
        <v>10.889119354838709</v>
      </c>
    </row>
    <row r="36" spans="1:6" x14ac:dyDescent="0.2">
      <c r="A36" s="1">
        <f>'[2]seasonal D'!R76</f>
        <v>2002</v>
      </c>
      <c r="B36" s="3">
        <f>'[2]seasonal D'!S76+'[2]seasonal D'!T76+'[2]seasonal D'!U76</f>
        <v>327.572</v>
      </c>
      <c r="C36" s="3">
        <f>MAX('[2]seasonal D'!S132:U132)</f>
        <v>5.2409999999999997</v>
      </c>
      <c r="D36" s="3">
        <f>MIN('[2]seasonal D'!S191:U191)</f>
        <v>2.9769999999999999</v>
      </c>
      <c r="E36" s="3">
        <f>AVERAGE('[2]seasonal D'!S191:U191)</f>
        <v>3.1373333333333338</v>
      </c>
      <c r="F36" s="3">
        <f>'[2]seasonal D'!S248+'[2]seasonal D'!T248+'[2]seasonal D'!U248</f>
        <v>10.680358064516129</v>
      </c>
    </row>
    <row r="37" spans="1:6" x14ac:dyDescent="0.2">
      <c r="A37" s="1">
        <f>'[2]seasonal D'!R77</f>
        <v>2003</v>
      </c>
      <c r="B37" s="3">
        <f>'[2]seasonal D'!S77+'[2]seasonal D'!T77+'[2]seasonal D'!U77</f>
        <v>510.875</v>
      </c>
      <c r="C37" s="3">
        <f>MAX('[2]seasonal D'!S133:U133)</f>
        <v>11.2</v>
      </c>
      <c r="D37" s="3">
        <f>MIN('[2]seasonal D'!S192:U192)</f>
        <v>3.9169999999999998</v>
      </c>
      <c r="E37" s="3">
        <f>AVERAGE('[2]seasonal D'!S192:U192)</f>
        <v>4.7546666666666662</v>
      </c>
      <c r="F37" s="3">
        <f>'[2]seasonal D'!S249+'[2]seasonal D'!T249+'[2]seasonal D'!U249</f>
        <v>16.668074193548389</v>
      </c>
    </row>
    <row r="38" spans="1:6" x14ac:dyDescent="0.2">
      <c r="A38" s="1">
        <f>'[2]seasonal D'!R78</f>
        <v>2004</v>
      </c>
      <c r="B38" s="3">
        <f>'[2]seasonal D'!S78+'[2]seasonal D'!T78+'[2]seasonal D'!U78</f>
        <v>372.83799999999997</v>
      </c>
      <c r="C38" s="3">
        <f>MAX('[2]seasonal D'!S134:U134)</f>
        <v>5.3920000000000003</v>
      </c>
      <c r="D38" s="3">
        <f>MIN('[2]seasonal D'!S193:U193)</f>
        <v>3.2610000000000001</v>
      </c>
      <c r="E38" s="3">
        <f>AVERAGE('[2]seasonal D'!S193:U193)</f>
        <v>3.5529999999999995</v>
      </c>
      <c r="F38" s="3">
        <f>'[2]seasonal D'!S250+'[2]seasonal D'!T250+'[2]seasonal D'!U250</f>
        <v>12.150615053763442</v>
      </c>
    </row>
    <row r="39" spans="1:6" x14ac:dyDescent="0.2">
      <c r="A39" s="1">
        <f>'[2]seasonal D'!R79</f>
        <v>2005</v>
      </c>
      <c r="B39" s="3">
        <f>'[2]seasonal D'!S79+'[2]seasonal D'!T79+'[2]seasonal D'!U79</f>
        <v>699.06599999999992</v>
      </c>
      <c r="C39" s="3">
        <f>MAX('[2]seasonal D'!S135:U135)</f>
        <v>54.94</v>
      </c>
      <c r="D39" s="3">
        <f>MIN('[2]seasonal D'!S194:U194)</f>
        <v>4.3719999999999999</v>
      </c>
      <c r="E39" s="3">
        <f>AVERAGE('[2]seasonal D'!S194:U194)</f>
        <v>5.307666666666667</v>
      </c>
      <c r="F39" s="3">
        <f>'[2]seasonal D'!S251+'[2]seasonal D'!T251+'[2]seasonal D'!U251</f>
        <v>22.751649462365592</v>
      </c>
    </row>
    <row r="40" spans="1:6" x14ac:dyDescent="0.2">
      <c r="A40" s="1">
        <f>'[2]seasonal D'!R80</f>
        <v>2006</v>
      </c>
      <c r="B40" s="3">
        <f>'[2]seasonal D'!S80+'[2]seasonal D'!T80+'[2]seasonal D'!U80</f>
        <v>393.04399999999998</v>
      </c>
      <c r="C40" s="3">
        <f>MAX('[2]seasonal D'!S136:U136)</f>
        <v>5.3789999999999996</v>
      </c>
      <c r="D40" s="3">
        <f>MIN('[2]seasonal D'!S195:U195)</f>
        <v>3.9209999999999998</v>
      </c>
      <c r="E40" s="3">
        <f>AVERAGE('[2]seasonal D'!S195:U195)</f>
        <v>4.0003333333333329</v>
      </c>
      <c r="F40" s="3">
        <f>'[2]seasonal D'!S252+'[2]seasonal D'!T252+'[2]seasonal D'!U252</f>
        <v>12.817613978494624</v>
      </c>
    </row>
    <row r="41" spans="1:6" x14ac:dyDescent="0.2">
      <c r="A41" s="1">
        <f>'[2]seasonal D'!R81</f>
        <v>2007</v>
      </c>
      <c r="B41" s="3">
        <f>'[2]seasonal D'!S81+'[2]seasonal D'!T81+'[2]seasonal D'!U81</f>
        <v>812.34900000000005</v>
      </c>
      <c r="C41" s="3">
        <f>MAX('[2]seasonal D'!S137:U137)</f>
        <v>69.14</v>
      </c>
      <c r="D41" s="3">
        <f>MIN('[2]seasonal D'!S196:U196)</f>
        <v>4.9989999999999997</v>
      </c>
      <c r="E41" s="3">
        <f>AVERAGE('[2]seasonal D'!S196:U196)</f>
        <v>5.5566666666666658</v>
      </c>
      <c r="F41" s="3">
        <f>'[2]seasonal D'!S253+'[2]seasonal D'!T253+'[2]seasonal D'!U253</f>
        <v>26.443063440860218</v>
      </c>
    </row>
    <row r="42" spans="1:6" x14ac:dyDescent="0.2">
      <c r="A42" s="1">
        <f>'[2]seasonal D'!R82</f>
        <v>2008</v>
      </c>
      <c r="B42" s="3">
        <f>'[2]seasonal D'!S82+'[2]seasonal D'!T82+'[2]seasonal D'!U82</f>
        <v>430.68600000000004</v>
      </c>
      <c r="C42" s="3">
        <f>MAX('[2]seasonal D'!S138:U138)</f>
        <v>15.89</v>
      </c>
      <c r="D42" s="3">
        <f>MIN('[2]seasonal D'!S197:U197)</f>
        <v>3.548</v>
      </c>
      <c r="E42" s="3">
        <f>AVERAGE('[2]seasonal D'!S197:U197)</f>
        <v>3.6050000000000004</v>
      </c>
      <c r="F42" s="3">
        <f>'[2]seasonal D'!S254+'[2]seasonal D'!T254+'[2]seasonal D'!U254</f>
        <v>14.094751612903227</v>
      </c>
    </row>
    <row r="43" spans="1:6" x14ac:dyDescent="0.2">
      <c r="A43" s="1">
        <f>'[2]seasonal D'!R83</f>
        <v>2009</v>
      </c>
      <c r="B43" s="3">
        <f>'[2]seasonal D'!S83+'[2]seasonal D'!T83+'[2]seasonal D'!U83</f>
        <v>634.63249999999994</v>
      </c>
      <c r="C43" s="3">
        <f>MAX('[2]seasonal D'!S139:U139)</f>
        <v>52.11</v>
      </c>
      <c r="D43" s="3">
        <f>MIN('[2]seasonal D'!S198:U198)</f>
        <v>4.0665000000000004</v>
      </c>
      <c r="E43" s="3">
        <f>AVERAGE('[2]seasonal D'!S198:U198)</f>
        <v>4.8161666666666667</v>
      </c>
      <c r="F43" s="3">
        <f>'[2]seasonal D'!S255+'[2]seasonal D'!T255+'[2]seasonal D'!U255</f>
        <v>20.947788709677418</v>
      </c>
    </row>
    <row r="44" spans="1:6" x14ac:dyDescent="0.2">
      <c r="A44" s="1">
        <f>'[2]seasonal D'!R84</f>
        <v>2010</v>
      </c>
      <c r="B44" s="3">
        <f>'[2]seasonal D'!S84+'[2]seasonal D'!T84+'[2]seasonal D'!U84</f>
        <v>441.97800000000001</v>
      </c>
      <c r="C44" s="3">
        <f>MAX('[2]seasonal D'!S140:U140)</f>
        <v>7.4770000000000003</v>
      </c>
      <c r="D44" s="3">
        <f>MIN('[2]seasonal D'!S199:U199)</f>
        <v>2.2429999999999999</v>
      </c>
      <c r="E44" s="3">
        <f>AVERAGE('[2]seasonal D'!S199:U199)</f>
        <v>3.7283333333333331</v>
      </c>
      <c r="F44" s="3">
        <f>'[2]seasonal D'!S256+'[2]seasonal D'!T256+'[2]seasonal D'!U256</f>
        <v>14.413408602150538</v>
      </c>
    </row>
    <row r="45" spans="1:6" x14ac:dyDescent="0.2">
      <c r="A45" s="1">
        <f>'[2]seasonal D'!R85</f>
        <v>2011</v>
      </c>
      <c r="B45" s="3">
        <f>'[2]seasonal D'!S85+'[2]seasonal D'!T85+'[2]seasonal D'!U85</f>
        <v>491.79600000000005</v>
      </c>
      <c r="C45" s="3">
        <f>MAX('[2]seasonal D'!S141:U141)</f>
        <v>26.29</v>
      </c>
      <c r="D45" s="3">
        <f>MIN('[2]seasonal D'!S200:U200)</f>
        <v>4.5449999999999999</v>
      </c>
      <c r="E45" s="3">
        <f>AVERAGE('[2]seasonal D'!S200:U200)</f>
        <v>4.8016666666666667</v>
      </c>
      <c r="F45" s="3">
        <f>'[2]seasonal D'!S257+'[2]seasonal D'!T257+'[2]seasonal D'!U257</f>
        <v>16.03098924731183</v>
      </c>
    </row>
    <row r="46" spans="1:6" x14ac:dyDescent="0.2">
      <c r="A46" s="1">
        <f>'[2]seasonal D'!R86</f>
        <v>2012</v>
      </c>
      <c r="B46" s="3">
        <f>'[2]seasonal D'!S86+'[2]seasonal D'!T86+'[2]seasonal D'!U86</f>
        <v>434.24399999999991</v>
      </c>
      <c r="C46" s="3">
        <f>MAX('[2]seasonal D'!S142:U142)</f>
        <v>5.7359999999999998</v>
      </c>
      <c r="D46" s="3">
        <f>MIN('[2]seasonal D'!S201:U201)</f>
        <v>3.7240000000000006</v>
      </c>
      <c r="E46" s="3">
        <f>AVERAGE('[2]seasonal D'!S201:U201)</f>
        <v>4.2563333333333331</v>
      </c>
      <c r="F46" s="3">
        <f>'[2]seasonal D'!S258+'[2]seasonal D'!T258+'[2]seasonal D'!U258</f>
        <v>14.149047311827957</v>
      </c>
    </row>
    <row r="47" spans="1:6" x14ac:dyDescent="0.2">
      <c r="A47" s="1">
        <f>'[2]seasonal D'!R87</f>
        <v>2013</v>
      </c>
      <c r="B47" s="3">
        <f>'[2]seasonal D'!S87+'[2]seasonal D'!T87+'[2]seasonal D'!U87</f>
        <v>592.10599999999999</v>
      </c>
      <c r="C47" s="3">
        <f>MAX('[2]seasonal D'!S143:U143)</f>
        <v>46.04</v>
      </c>
      <c r="D47" s="3">
        <f>MIN('[2]seasonal D'!S202:U202)</f>
        <v>4.907</v>
      </c>
      <c r="E47" s="3">
        <f>AVERAGE('[2]seasonal D'!S202:U202)</f>
        <v>5.3353333333333337</v>
      </c>
      <c r="F47" s="3">
        <f>'[2]seasonal D'!S259+'[2]seasonal D'!T259+'[2]seasonal D'!U259</f>
        <v>19.280787096774191</v>
      </c>
    </row>
    <row r="48" spans="1:6" x14ac:dyDescent="0.2">
      <c r="A48" s="4" t="s">
        <v>6</v>
      </c>
      <c r="B48" s="5">
        <f>AVERAGE(B4:B47)</f>
        <v>526.24794437697881</v>
      </c>
      <c r="C48" s="5">
        <f>AVERAGE(C4:C47)</f>
        <v>37.964165609371797</v>
      </c>
      <c r="D48" s="5">
        <f>AVERAGE(D4:D47)</f>
        <v>3.3509321674487356</v>
      </c>
      <c r="E48" s="5">
        <f>AVERAGE(E4:E47)</f>
        <v>3.8324591392517888</v>
      </c>
      <c r="F48" s="5">
        <f>AVERAGE(F4:F47)</f>
        <v>17.160696942769153</v>
      </c>
    </row>
    <row r="49" spans="1:45" x14ac:dyDescent="0.2">
      <c r="A49" s="4" t="s">
        <v>7</v>
      </c>
      <c r="B49" s="5">
        <f>MIN(B4:B47)</f>
        <v>157.80232228830357</v>
      </c>
      <c r="C49" s="5">
        <f>MIN(C4:C47)</f>
        <v>3.0869442084395353</v>
      </c>
      <c r="D49" s="5">
        <f>MIN(D4:D47)</f>
        <v>1.0478617955253469</v>
      </c>
      <c r="E49" s="5">
        <f>MIN(E4:E47)</f>
        <v>1.331067686207873</v>
      </c>
      <c r="F49" s="5">
        <f>MIN(F4:F47)</f>
        <v>5.142470834361097</v>
      </c>
    </row>
    <row r="50" spans="1:45" x14ac:dyDescent="0.2">
      <c r="A50" s="4" t="s">
        <v>8</v>
      </c>
      <c r="B50" s="5">
        <f>MAX(B4:B47)</f>
        <v>1021.181</v>
      </c>
      <c r="C50" s="5">
        <f>MAX(C4:C47)</f>
        <v>136.36699999999999</v>
      </c>
      <c r="D50" s="5">
        <f>MAX(D4:D47)</f>
        <v>4.9989999999999997</v>
      </c>
      <c r="E50" s="5">
        <f>MAX(E4:E47)</f>
        <v>5.5566666666666658</v>
      </c>
      <c r="F50" s="5">
        <f>MAX(F4:F47)</f>
        <v>33.183849462365593</v>
      </c>
    </row>
    <row r="51" spans="1:45" x14ac:dyDescent="0.2">
      <c r="A51" s="4" t="s">
        <v>9</v>
      </c>
      <c r="B51" s="5">
        <f>_xlfn.STDEV.S(B4:B47)</f>
        <v>228.3853436033065</v>
      </c>
      <c r="C51" s="5">
        <f>_xlfn.STDEV.S(C4:C47)</f>
        <v>34.675501525191741</v>
      </c>
      <c r="D51" s="5">
        <f>_xlfn.STDEV.S(D4:D47)</f>
        <v>1.0068775771522127</v>
      </c>
      <c r="E51" s="5">
        <f>_xlfn.STDEV.S(E4:E47)</f>
        <v>1.0884573533023083</v>
      </c>
      <c r="F51" s="5">
        <f>_xlfn.STDEV.S(F4:F47)</f>
        <v>7.4372724133439849</v>
      </c>
    </row>
    <row r="52" spans="1:45" x14ac:dyDescent="0.2">
      <c r="A52" s="4" t="s">
        <v>10</v>
      </c>
      <c r="B52" s="5">
        <f>KURT(B4:B47)</f>
        <v>-0.33267042267765357</v>
      </c>
      <c r="C52" s="5">
        <f>KURT(C4:C47)</f>
        <v>0.62471794511859446</v>
      </c>
      <c r="D52" s="5">
        <f>KURT(D4:D47)</f>
        <v>-0.20777521454277315</v>
      </c>
      <c r="E52" s="5">
        <f>KURT(E4:E47)</f>
        <v>-0.46490816529758883</v>
      </c>
      <c r="F52" s="5">
        <f>KURT(F4:F47)</f>
        <v>-0.34508299679883292</v>
      </c>
    </row>
    <row r="53" spans="1:45" x14ac:dyDescent="0.2">
      <c r="A53" s="4" t="s">
        <v>11</v>
      </c>
      <c r="B53" s="5">
        <f>SKEW(B4:B47)</f>
        <v>0.61297361816360962</v>
      </c>
      <c r="C53" s="5">
        <f>SKEW(C4:C47)</f>
        <v>1.0786386610511887</v>
      </c>
      <c r="D53" s="5">
        <f>SKEW(D4:D47)</f>
        <v>-0.59703966317737123</v>
      </c>
      <c r="E53" s="5">
        <f>SKEW(E4:E47)</f>
        <v>-0.53849089686435536</v>
      </c>
      <c r="F53" s="5">
        <f>SKEW(F4:F47)</f>
        <v>0.60527532882059032</v>
      </c>
    </row>
    <row r="54" spans="1:45" x14ac:dyDescent="0.2">
      <c r="A54" s="4" t="s">
        <v>12</v>
      </c>
      <c r="B54" s="6">
        <f>B48/B51</f>
        <v>2.3042106646346108</v>
      </c>
      <c r="C54" s="6">
        <f>C48/C51</f>
        <v>1.094841139696014</v>
      </c>
      <c r="D54" s="6">
        <f>D48/D51</f>
        <v>3.3280432929356665</v>
      </c>
      <c r="E54" s="6">
        <f>E48/E51</f>
        <v>3.5210007333997595</v>
      </c>
      <c r="F54" s="6">
        <f>F48/F51</f>
        <v>2.3073912032560968</v>
      </c>
    </row>
    <row r="55" spans="1:45" x14ac:dyDescent="0.2">
      <c r="A55" s="4" t="s">
        <v>13</v>
      </c>
      <c r="B55" s="7">
        <f>(CORREL(B4:B47,$A$4:$A$47))^2</f>
        <v>3.4958664126593486E-2</v>
      </c>
      <c r="C55" s="7">
        <f>(CORREL(C4:C47,$A$4:$A$47))^2</f>
        <v>2.1598772835458866E-3</v>
      </c>
      <c r="D55" s="7">
        <f>(CORREL(D4:D47,$A$4:$A$47))^2</f>
        <v>0.34319743004104769</v>
      </c>
      <c r="E55" s="7">
        <f>(CORREL(E4:E47,$A$4:$A$47))^2</f>
        <v>0.27885538942765536</v>
      </c>
      <c r="F55" s="7">
        <f>(CORREL(F4:F47,$A$4:$A$47))^2</f>
        <v>3.522516581496804E-2</v>
      </c>
    </row>
    <row r="56" spans="1:45" x14ac:dyDescent="0.2">
      <c r="A56" s="4" t="s">
        <v>14</v>
      </c>
      <c r="B56" s="1" t="str">
        <f>IF(B54&gt;2*(6/COUNT(B5:B48))^0.5,"skewed","normal")</f>
        <v>skewed</v>
      </c>
      <c r="C56" s="1" t="str">
        <f t="shared" ref="C56:E56" si="0">IF(C54&gt;2*(6/COUNT(C5:C48))^0.5,"skewed","normal")</f>
        <v>skewed</v>
      </c>
      <c r="D56" s="1" t="str">
        <f t="shared" si="0"/>
        <v>skewed</v>
      </c>
      <c r="E56" s="1" t="str">
        <f t="shared" si="0"/>
        <v>skewed</v>
      </c>
      <c r="F56" s="1" t="str">
        <f>IF(F54&gt;2*(6/COUNT(F5:F48))^0.5,"skewed","normal")</f>
        <v>skewed</v>
      </c>
    </row>
    <row r="57" spans="1:45" x14ac:dyDescent="0.2">
      <c r="A57" s="8" t="s">
        <v>19</v>
      </c>
      <c r="B57" s="8">
        <f>A4</f>
        <v>1970</v>
      </c>
      <c r="C57" s="8">
        <f>A5</f>
        <v>1971</v>
      </c>
      <c r="D57" s="8">
        <f>A6</f>
        <v>1972</v>
      </c>
      <c r="E57" s="8">
        <f>A7</f>
        <v>1973</v>
      </c>
      <c r="F57" s="8">
        <f>A8</f>
        <v>1974</v>
      </c>
      <c r="G57" s="8">
        <f>A9</f>
        <v>1975</v>
      </c>
      <c r="H57" s="8">
        <f>A10</f>
        <v>1976</v>
      </c>
      <c r="I57" s="8">
        <f>A11</f>
        <v>1977</v>
      </c>
      <c r="J57" s="8">
        <f>A12</f>
        <v>1978</v>
      </c>
      <c r="K57" s="8">
        <f>A13</f>
        <v>1979</v>
      </c>
      <c r="L57" s="8">
        <f>A14</f>
        <v>1980</v>
      </c>
      <c r="M57" s="8">
        <f>A15</f>
        <v>1981</v>
      </c>
      <c r="N57" s="8">
        <f>A16</f>
        <v>1982</v>
      </c>
      <c r="O57" s="8">
        <f>A17</f>
        <v>1983</v>
      </c>
      <c r="P57" s="8">
        <f>A18</f>
        <v>1984</v>
      </c>
      <c r="Q57" s="8">
        <f>A19</f>
        <v>1985</v>
      </c>
      <c r="R57" s="8">
        <f>A20</f>
        <v>1986</v>
      </c>
      <c r="S57" s="8">
        <f>A21</f>
        <v>1987</v>
      </c>
      <c r="T57" s="8">
        <f>A22</f>
        <v>1988</v>
      </c>
      <c r="U57" s="8">
        <f>A23</f>
        <v>1989</v>
      </c>
      <c r="V57" s="8">
        <f>A24</f>
        <v>1990</v>
      </c>
      <c r="W57" s="8">
        <f>A25</f>
        <v>1991</v>
      </c>
      <c r="X57" s="8">
        <f>A26</f>
        <v>1992</v>
      </c>
      <c r="Y57" s="8">
        <f>A27</f>
        <v>1993</v>
      </c>
      <c r="Z57" s="8">
        <f>A28</f>
        <v>1994</v>
      </c>
      <c r="AA57" s="8">
        <f>A29</f>
        <v>1995</v>
      </c>
      <c r="AB57" s="8">
        <f>A30</f>
        <v>1996</v>
      </c>
      <c r="AC57" s="8">
        <f>A31</f>
        <v>1997</v>
      </c>
      <c r="AD57" s="8">
        <f>A32</f>
        <v>1998</v>
      </c>
      <c r="AE57" s="8">
        <f>A33</f>
        <v>1999</v>
      </c>
      <c r="AF57" s="8">
        <f>A34</f>
        <v>2000</v>
      </c>
      <c r="AG57" s="8">
        <f>A35</f>
        <v>2001</v>
      </c>
      <c r="AH57" s="8">
        <f>A36</f>
        <v>2002</v>
      </c>
      <c r="AI57" s="8">
        <f>A37</f>
        <v>2003</v>
      </c>
      <c r="AJ57" s="8">
        <f>A38</f>
        <v>2004</v>
      </c>
      <c r="AK57" s="8">
        <f>A39</f>
        <v>2005</v>
      </c>
      <c r="AL57" s="8">
        <f>A40</f>
        <v>2006</v>
      </c>
      <c r="AM57" s="8">
        <f>A41</f>
        <v>2007</v>
      </c>
      <c r="AN57" s="8">
        <f>A42</f>
        <v>2008</v>
      </c>
      <c r="AO57" s="8">
        <f>A43</f>
        <v>2009</v>
      </c>
      <c r="AP57" s="8">
        <f>A44</f>
        <v>2010</v>
      </c>
      <c r="AQ57" s="8">
        <f>A45</f>
        <v>2011</v>
      </c>
      <c r="AR57" s="8">
        <f>A46</f>
        <v>2012</v>
      </c>
      <c r="AS57" s="8">
        <f>A47</f>
        <v>2013</v>
      </c>
    </row>
    <row r="58" spans="1:45" x14ac:dyDescent="0.2">
      <c r="A58" s="8" t="s">
        <v>20</v>
      </c>
      <c r="B58" s="9">
        <f>B4</f>
        <v>184.31039365618801</v>
      </c>
      <c r="C58" s="9">
        <f>B5</f>
        <v>157.80232228830357</v>
      </c>
      <c r="D58" s="9">
        <f>B6</f>
        <v>276.09742282639479</v>
      </c>
      <c r="E58" s="9">
        <f>B7</f>
        <v>380.99688473520246</v>
      </c>
      <c r="F58" s="9">
        <f>B8</f>
        <v>216.65250637213251</v>
      </c>
      <c r="G58" s="9">
        <f>B9</f>
        <v>234.72104219767769</v>
      </c>
      <c r="H58" s="9">
        <f>B10</f>
        <v>588.36023789294813</v>
      </c>
      <c r="I58" s="9">
        <f>B11</f>
        <v>519.08807703200227</v>
      </c>
      <c r="J58" s="9">
        <f>B12</f>
        <v>866.61002548853003</v>
      </c>
      <c r="K58" s="9">
        <f>B13</f>
        <v>580.31719059756438</v>
      </c>
      <c r="L58" s="9">
        <f>B14</f>
        <v>649.98583970546588</v>
      </c>
      <c r="M58" s="9">
        <f>B15</f>
        <v>470.77315208156324</v>
      </c>
      <c r="N58" s="9">
        <f>B16</f>
        <v>499.15038232795234</v>
      </c>
      <c r="O58" s="9">
        <f>B17</f>
        <v>932.88020390824124</v>
      </c>
      <c r="P58" s="9">
        <f>B18</f>
        <v>367.13395638629282</v>
      </c>
      <c r="Q58" s="9">
        <f>B19</f>
        <v>255.5706598697252</v>
      </c>
      <c r="R58" s="9">
        <f>B20</f>
        <v>631.18096856414604</v>
      </c>
      <c r="S58" s="9">
        <f>B21</f>
        <v>953.69583687340696</v>
      </c>
      <c r="T58" s="9">
        <f>B22</f>
        <v>407.21042197677707</v>
      </c>
      <c r="U58" s="9">
        <f>B23</f>
        <v>275.46000000000004</v>
      </c>
      <c r="V58" s="9">
        <f>B24</f>
        <v>385.87699999999995</v>
      </c>
      <c r="W58" s="9">
        <f>B25</f>
        <v>944.69169793103447</v>
      </c>
      <c r="X58" s="9">
        <f>B26</f>
        <v>621.39499999999998</v>
      </c>
      <c r="Y58" s="9">
        <f>B27</f>
        <v>1021.181</v>
      </c>
      <c r="Z58" s="9">
        <f>B28</f>
        <v>546.96682987551867</v>
      </c>
      <c r="AA58" s="9">
        <f>B29</f>
        <v>803.93000000000006</v>
      </c>
      <c r="AB58" s="9">
        <f>B30</f>
        <v>565.88199999999995</v>
      </c>
      <c r="AC58" s="9">
        <f>B31</f>
        <v>537.08299999999997</v>
      </c>
      <c r="AD58" s="9">
        <f>B32</f>
        <v>990.98500000000001</v>
      </c>
      <c r="AE58" s="9">
        <f>B33</f>
        <v>456.82500000000005</v>
      </c>
      <c r="AF58" s="9">
        <f>B34</f>
        <v>357.36699999999996</v>
      </c>
      <c r="AG58" s="9">
        <f>B35</f>
        <v>333.54199999999997</v>
      </c>
      <c r="AH58" s="9">
        <f>B36</f>
        <v>327.572</v>
      </c>
      <c r="AI58" s="9">
        <f>B37</f>
        <v>510.875</v>
      </c>
      <c r="AJ58" s="9">
        <f>B38</f>
        <v>372.83799999999997</v>
      </c>
      <c r="AK58" s="9">
        <f>B39</f>
        <v>699.06599999999992</v>
      </c>
      <c r="AL58" s="9">
        <f>B40</f>
        <v>393.04399999999998</v>
      </c>
      <c r="AM58" s="9">
        <f>B41</f>
        <v>812.34900000000005</v>
      </c>
      <c r="AN58" s="9">
        <f>B42</f>
        <v>430.68600000000004</v>
      </c>
      <c r="AO58" s="9">
        <f>B43</f>
        <v>634.63249999999994</v>
      </c>
      <c r="AP58" s="9">
        <f>B44</f>
        <v>441.97800000000001</v>
      </c>
      <c r="AQ58" s="9">
        <f>B45</f>
        <v>491.79600000000005</v>
      </c>
      <c r="AR58" s="9">
        <f>B46</f>
        <v>434.24399999999991</v>
      </c>
      <c r="AS58" s="9">
        <f>B47</f>
        <v>592.10599999999999</v>
      </c>
    </row>
    <row r="59" spans="1:45" x14ac:dyDescent="0.2">
      <c r="A59" s="8" t="s">
        <v>2</v>
      </c>
      <c r="B59" s="9">
        <f>C4</f>
        <v>6.0889266496743124</v>
      </c>
      <c r="C59" s="9">
        <f>C5</f>
        <v>4.5312942509204186</v>
      </c>
      <c r="D59" s="9">
        <f>C6</f>
        <v>12.036250354007363</v>
      </c>
      <c r="E59" s="9">
        <f>C7</f>
        <v>12.461059190031152</v>
      </c>
      <c r="F59" s="9">
        <f>C8</f>
        <v>3.0869442084395353</v>
      </c>
      <c r="G59" s="9">
        <f>C9</f>
        <v>14.811668082696119</v>
      </c>
      <c r="H59" s="9">
        <f>C10</f>
        <v>44.180118946474082</v>
      </c>
      <c r="I59" s="9">
        <f>C11</f>
        <v>27.017841971112997</v>
      </c>
      <c r="J59" s="9">
        <f>C12</f>
        <v>126.5930331350892</v>
      </c>
      <c r="K59" s="9">
        <f>C13</f>
        <v>26.338147833474935</v>
      </c>
      <c r="L59" s="9">
        <f>C14</f>
        <v>63.154913622203338</v>
      </c>
      <c r="M59" s="9">
        <f>C15</f>
        <v>28.603794958935143</v>
      </c>
      <c r="N59" s="9">
        <f>C16</f>
        <v>30.869442084395352</v>
      </c>
      <c r="O59" s="9">
        <f>C17</f>
        <v>42.480883602378924</v>
      </c>
      <c r="P59" s="9">
        <f>C18</f>
        <v>11.583120928915321</v>
      </c>
      <c r="Q59" s="9">
        <f>C19</f>
        <v>3.2002265647125459</v>
      </c>
      <c r="R59" s="9">
        <f>C20</f>
        <v>37.383177570093459</v>
      </c>
      <c r="S59" s="9">
        <f>C21</f>
        <v>81.280090625885009</v>
      </c>
      <c r="T59" s="9">
        <f>C22</f>
        <v>58.906825261965444</v>
      </c>
      <c r="U59" s="9">
        <f>C23</f>
        <v>4.24</v>
      </c>
      <c r="V59" s="9">
        <f>C24</f>
        <v>14.03</v>
      </c>
      <c r="W59" s="9">
        <f>C25</f>
        <v>94.369</v>
      </c>
      <c r="X59" s="9">
        <f>C26</f>
        <v>58.010000000000005</v>
      </c>
      <c r="Y59" s="9">
        <f>C27</f>
        <v>90.56</v>
      </c>
      <c r="Z59" s="9">
        <f>C28</f>
        <v>58.493526970954356</v>
      </c>
      <c r="AA59" s="9">
        <f>C29</f>
        <v>90.48</v>
      </c>
      <c r="AB59" s="9">
        <f>C30</f>
        <v>84.71</v>
      </c>
      <c r="AC59" s="9">
        <f>C31</f>
        <v>49.783999999999999</v>
      </c>
      <c r="AD59" s="9">
        <f>C32</f>
        <v>136.36699999999999</v>
      </c>
      <c r="AE59" s="9">
        <f>C33</f>
        <v>38.146000000000001</v>
      </c>
      <c r="AF59" s="9">
        <f>C34</f>
        <v>5.0140000000000002</v>
      </c>
      <c r="AG59" s="9">
        <f>C35</f>
        <v>6.7770000000000001</v>
      </c>
      <c r="AH59" s="9">
        <f>C36</f>
        <v>5.2409999999999997</v>
      </c>
      <c r="AI59" s="9">
        <f>C37</f>
        <v>11.2</v>
      </c>
      <c r="AJ59" s="9">
        <f>C38</f>
        <v>5.3920000000000003</v>
      </c>
      <c r="AK59" s="9">
        <f>C39</f>
        <v>54.94</v>
      </c>
      <c r="AL59" s="9">
        <f>C40</f>
        <v>5.3789999999999996</v>
      </c>
      <c r="AM59" s="9">
        <f>C41</f>
        <v>69.14</v>
      </c>
      <c r="AN59" s="9">
        <f>C42</f>
        <v>15.89</v>
      </c>
      <c r="AO59" s="9">
        <f>C43</f>
        <v>52.11</v>
      </c>
      <c r="AP59" s="9">
        <f>C44</f>
        <v>7.4770000000000003</v>
      </c>
      <c r="AQ59" s="9">
        <f>C45</f>
        <v>26.29</v>
      </c>
      <c r="AR59" s="9">
        <f>C46</f>
        <v>5.7359999999999998</v>
      </c>
      <c r="AS59" s="9">
        <f>C47</f>
        <v>46.04</v>
      </c>
    </row>
    <row r="60" spans="1:45" x14ac:dyDescent="0.2">
      <c r="A60" s="8" t="s">
        <v>3</v>
      </c>
      <c r="B60" s="9">
        <f>D4</f>
        <v>1.1894647408666099</v>
      </c>
      <c r="C60" s="9">
        <f>D5</f>
        <v>1.0478617955253469</v>
      </c>
      <c r="D60" s="9">
        <f>D6</f>
        <v>1.9824412347776832</v>
      </c>
      <c r="E60" s="9">
        <f>D7</f>
        <v>2.8603794958935143</v>
      </c>
      <c r="F60" s="9">
        <f>D8</f>
        <v>1.6709147550269043</v>
      </c>
      <c r="G60" s="9">
        <f>D9</f>
        <v>1.1894647408666099</v>
      </c>
      <c r="H60" s="9">
        <f>D10</f>
        <v>2.8603794958935143</v>
      </c>
      <c r="I60" s="9">
        <f>D11</f>
        <v>2.7470971396205037</v>
      </c>
      <c r="J60" s="9">
        <f>D12</f>
        <v>3.5117530444633247</v>
      </c>
      <c r="K60" s="9">
        <f>D13</f>
        <v>4.1914471821013874</v>
      </c>
      <c r="L60" s="9">
        <f>D14</f>
        <v>3.6250354007363352</v>
      </c>
      <c r="M60" s="9">
        <f>D15</f>
        <v>2.9170206740300197</v>
      </c>
      <c r="N60" s="9">
        <f>D16</f>
        <v>2.8603794958935143</v>
      </c>
      <c r="O60" s="9">
        <f>D17</f>
        <v>4.5029736618521659</v>
      </c>
      <c r="P60" s="9">
        <f>D18</f>
        <v>2.1976777116964028</v>
      </c>
      <c r="Q60" s="9">
        <f>D19</f>
        <v>2.4525630133106766</v>
      </c>
      <c r="R60" s="9">
        <f>D20</f>
        <v>4.1914471821013874</v>
      </c>
      <c r="S60" s="9">
        <f>D21</f>
        <v>4.7012177853299342</v>
      </c>
      <c r="T60" s="9">
        <f>D22</f>
        <v>2.6479750778816196</v>
      </c>
      <c r="U60" s="9">
        <f>D23</f>
        <v>2.2599999999999998</v>
      </c>
      <c r="V60" s="9">
        <f>D24</f>
        <v>3.2</v>
      </c>
      <c r="W60" s="9">
        <f>D25</f>
        <v>3.9303910344827591</v>
      </c>
      <c r="X60" s="9">
        <f>D26</f>
        <v>4.5960000000000001</v>
      </c>
      <c r="Y60" s="9">
        <f>D27</f>
        <v>4.1970000000000001</v>
      </c>
      <c r="Z60" s="9">
        <f>D28</f>
        <v>3.8486307053941911</v>
      </c>
      <c r="AA60" s="9">
        <f>D29</f>
        <v>4.1539999999999999</v>
      </c>
      <c r="AB60" s="9">
        <f>D30</f>
        <v>3.6739999999999995</v>
      </c>
      <c r="AC60" s="9">
        <f>D31</f>
        <v>3.4950000000000001</v>
      </c>
      <c r="AD60" s="9">
        <f>D32</f>
        <v>3.968</v>
      </c>
      <c r="AE60" s="9">
        <f>D33</f>
        <v>3.6760000000000002</v>
      </c>
      <c r="AF60" s="9">
        <f>D34</f>
        <v>3.4489999999999998</v>
      </c>
      <c r="AG60" s="9">
        <f>D35</f>
        <v>3.165</v>
      </c>
      <c r="AH60" s="9">
        <f>D36</f>
        <v>2.9769999999999999</v>
      </c>
      <c r="AI60" s="9">
        <f>D37</f>
        <v>3.9169999999999998</v>
      </c>
      <c r="AJ60" s="9">
        <f>D38</f>
        <v>3.2610000000000001</v>
      </c>
      <c r="AK60" s="9">
        <f>D39</f>
        <v>4.3719999999999999</v>
      </c>
      <c r="AL60" s="9">
        <f>D40</f>
        <v>3.9209999999999998</v>
      </c>
      <c r="AM60" s="9">
        <f>D41</f>
        <v>4.9989999999999997</v>
      </c>
      <c r="AN60" s="9">
        <f>D42</f>
        <v>3.548</v>
      </c>
      <c r="AO60" s="9">
        <f>D43</f>
        <v>4.0665000000000004</v>
      </c>
      <c r="AP60" s="9">
        <f>D44</f>
        <v>2.2429999999999999</v>
      </c>
      <c r="AQ60" s="9">
        <f>D45</f>
        <v>4.5449999999999999</v>
      </c>
      <c r="AR60" s="9">
        <f>D46</f>
        <v>3.7240000000000006</v>
      </c>
      <c r="AS60" s="9">
        <f>D47</f>
        <v>4.907</v>
      </c>
    </row>
    <row r="61" spans="1:45" x14ac:dyDescent="0.2">
      <c r="A61" s="8" t="s">
        <v>21</v>
      </c>
      <c r="B61" s="9">
        <f>E4</f>
        <v>1.6048333805343151</v>
      </c>
      <c r="C61" s="9">
        <f>E5</f>
        <v>1.331067686207873</v>
      </c>
      <c r="D61" s="9">
        <f>E6</f>
        <v>2.2845275181723781</v>
      </c>
      <c r="E61" s="9">
        <f>E7</f>
        <v>3.1907863683564615</v>
      </c>
      <c r="F61" s="9">
        <f>E8</f>
        <v>2.1618049655432832</v>
      </c>
      <c r="G61" s="9">
        <f>E9</f>
        <v>1.6048333805343151</v>
      </c>
      <c r="H61" s="9">
        <f>E10</f>
        <v>3.3229491173416403</v>
      </c>
      <c r="I61" s="9">
        <f>E11</f>
        <v>3.8704805059945246</v>
      </c>
      <c r="J61" s="9">
        <f>E12</f>
        <v>5.0505050505050502</v>
      </c>
      <c r="K61" s="9">
        <f>E13</f>
        <v>4.7672991598225236</v>
      </c>
      <c r="L61" s="9">
        <f>E14</f>
        <v>4.5879354290569241</v>
      </c>
      <c r="M61" s="9">
        <f>E15</f>
        <v>3.3323893136977247</v>
      </c>
      <c r="N61" s="9">
        <f>E16</f>
        <v>3.068063815727367</v>
      </c>
      <c r="O61" s="9">
        <f>E17</f>
        <v>5.0977060322854717</v>
      </c>
      <c r="P61" s="9">
        <f>E18</f>
        <v>2.9698857736240911</v>
      </c>
      <c r="Q61" s="9">
        <f>E19</f>
        <v>2.5328046823373924</v>
      </c>
      <c r="R61" s="9">
        <f>E20</f>
        <v>5.0599452468611341</v>
      </c>
      <c r="S61" s="9">
        <f>E21</f>
        <v>4.9655432833002919</v>
      </c>
      <c r="T61" s="9">
        <f>E22</f>
        <v>2.7234966487302934</v>
      </c>
      <c r="U61" s="9">
        <f>E23</f>
        <v>2.5066666666666664</v>
      </c>
      <c r="V61" s="9">
        <f>E24</f>
        <v>3.2333333333333329</v>
      </c>
      <c r="W61" s="9">
        <f>E25</f>
        <v>4.4623662068965517</v>
      </c>
      <c r="X61" s="9">
        <f>E26</f>
        <v>4.9480000000000004</v>
      </c>
      <c r="Y61" s="9">
        <f>E27</f>
        <v>4.6156666666666668</v>
      </c>
      <c r="Z61" s="9">
        <f>E28</f>
        <v>4.4278118948824341</v>
      </c>
      <c r="AA61" s="9">
        <f>E29</f>
        <v>4.4400000000000004</v>
      </c>
      <c r="AB61" s="9">
        <f>E30</f>
        <v>4.206666666666667</v>
      </c>
      <c r="AC61" s="9">
        <f>E31</f>
        <v>3.9046666666666661</v>
      </c>
      <c r="AD61" s="9">
        <f>E32</f>
        <v>4.562666666666666</v>
      </c>
      <c r="AE61" s="9">
        <f>E33</f>
        <v>3.9896666666666665</v>
      </c>
      <c r="AF61" s="9">
        <f>E34</f>
        <v>3.609</v>
      </c>
      <c r="AG61" s="9">
        <f>E35</f>
        <v>3.3423333333333338</v>
      </c>
      <c r="AH61" s="9">
        <f>E36</f>
        <v>3.1373333333333338</v>
      </c>
      <c r="AI61" s="9">
        <f>E37</f>
        <v>4.7546666666666662</v>
      </c>
      <c r="AJ61" s="9">
        <f>E38</f>
        <v>3.5529999999999995</v>
      </c>
      <c r="AK61" s="9">
        <f>E39</f>
        <v>5.307666666666667</v>
      </c>
      <c r="AL61" s="9">
        <f>E40</f>
        <v>4.0003333333333329</v>
      </c>
      <c r="AM61" s="9">
        <f>E41</f>
        <v>5.5566666666666658</v>
      </c>
      <c r="AN61" s="9">
        <f>E42</f>
        <v>3.6050000000000004</v>
      </c>
      <c r="AO61" s="9">
        <f>E43</f>
        <v>4.8161666666666667</v>
      </c>
      <c r="AP61" s="9">
        <f>E44</f>
        <v>3.7283333333333331</v>
      </c>
      <c r="AQ61" s="9">
        <f>E45</f>
        <v>4.8016666666666667</v>
      </c>
      <c r="AR61" s="9">
        <f>E46</f>
        <v>4.2563333333333331</v>
      </c>
      <c r="AS61" s="9">
        <f>E47</f>
        <v>5.3353333333333337</v>
      </c>
    </row>
    <row r="62" spans="1:45" x14ac:dyDescent="0.2">
      <c r="A62" s="8" t="s">
        <v>22</v>
      </c>
      <c r="B62" s="9">
        <f>F4</f>
        <v>6.0034776465285962</v>
      </c>
      <c r="C62" s="9">
        <f>F5</f>
        <v>5.142470834361097</v>
      </c>
      <c r="D62" s="9">
        <f>F6</f>
        <v>9.0007095373390218</v>
      </c>
      <c r="E62" s="9">
        <f>F7</f>
        <v>12.415228559334679</v>
      </c>
      <c r="F62" s="9">
        <f>F8</f>
        <v>7.066078329267957</v>
      </c>
      <c r="G62" s="9">
        <f>F9</f>
        <v>7.6498478910296814</v>
      </c>
      <c r="H62" s="9">
        <f>F10</f>
        <v>19.272495835655313</v>
      </c>
      <c r="I62" s="9">
        <f>F11</f>
        <v>16.934646434194217</v>
      </c>
      <c r="J62" s="9">
        <f>F12</f>
        <v>28.221558363252665</v>
      </c>
      <c r="K62" s="9">
        <f>F13</f>
        <v>18.900643455964527</v>
      </c>
      <c r="L62" s="9">
        <f>F14</f>
        <v>21.175152185100934</v>
      </c>
      <c r="M62" s="9">
        <f>F15</f>
        <v>15.351251435062107</v>
      </c>
      <c r="N62" s="9">
        <f>F16</f>
        <v>16.308852772524766</v>
      </c>
      <c r="O62" s="9">
        <f>F17</f>
        <v>30.443597871997028</v>
      </c>
      <c r="P62" s="9">
        <f>F18</f>
        <v>11.986065052088566</v>
      </c>
      <c r="Q62" s="9">
        <f>F19</f>
        <v>8.3324867608859137</v>
      </c>
      <c r="R62" s="9">
        <f>F20</f>
        <v>20.552921436249743</v>
      </c>
      <c r="S62" s="9">
        <f>F21</f>
        <v>31.021033366526279</v>
      </c>
      <c r="T62" s="9">
        <f>F22</f>
        <v>13.241382775600439</v>
      </c>
      <c r="U62" s="9">
        <f>F23</f>
        <v>8.9744838709677417</v>
      </c>
      <c r="V62" s="9">
        <f>F24</f>
        <v>12.595147311827958</v>
      </c>
      <c r="W62" s="9">
        <f>F25</f>
        <v>31.000296369299225</v>
      </c>
      <c r="X62" s="9">
        <f>F26</f>
        <v>20.247145161290323</v>
      </c>
      <c r="Y62" s="9">
        <f>F27</f>
        <v>33.183849462365593</v>
      </c>
      <c r="Z62" s="9">
        <f>F28</f>
        <v>17.923162655601661</v>
      </c>
      <c r="AA62" s="9">
        <f>F29</f>
        <v>26.12565053763441</v>
      </c>
      <c r="AB62" s="9">
        <f>F30</f>
        <v>18.417509677419353</v>
      </c>
      <c r="AC62" s="9">
        <f>F31</f>
        <v>17.586544086021501</v>
      </c>
      <c r="AD62" s="9">
        <f>F32</f>
        <v>32.156767741935482</v>
      </c>
      <c r="AE62" s="9">
        <f>F33</f>
        <v>14.874635483870971</v>
      </c>
      <c r="AF62" s="9">
        <f>F34</f>
        <v>11.648306451612903</v>
      </c>
      <c r="AG62" s="9">
        <f>F35</f>
        <v>10.889119354838709</v>
      </c>
      <c r="AH62" s="9">
        <f>F36</f>
        <v>10.680358064516129</v>
      </c>
      <c r="AI62" s="9">
        <f>F37</f>
        <v>16.668074193548389</v>
      </c>
      <c r="AJ62" s="9">
        <f>F38</f>
        <v>12.150615053763442</v>
      </c>
      <c r="AK62" s="9">
        <f>F39</f>
        <v>22.751649462365592</v>
      </c>
      <c r="AL62" s="9">
        <f>F40</f>
        <v>12.817613978494624</v>
      </c>
      <c r="AM62" s="9">
        <f>F41</f>
        <v>26.443063440860218</v>
      </c>
      <c r="AN62" s="9">
        <f>F42</f>
        <v>14.094751612903227</v>
      </c>
      <c r="AO62" s="9">
        <f>F43</f>
        <v>20.947788709677418</v>
      </c>
      <c r="AP62" s="9">
        <f>F44</f>
        <v>14.413408602150538</v>
      </c>
      <c r="AQ62" s="9">
        <f>F45</f>
        <v>16.03098924731183</v>
      </c>
      <c r="AR62" s="9">
        <f>F46</f>
        <v>14.149047311827957</v>
      </c>
      <c r="AS62" s="9">
        <f>F47</f>
        <v>19.280787096774191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workbookViewId="0">
      <selection activeCell="H1" sqref="H1"/>
    </sheetView>
  </sheetViews>
  <sheetFormatPr defaultRowHeight="12.75" x14ac:dyDescent="0.2"/>
  <cols>
    <col min="1" max="1" width="21.5703125" style="1" bestFit="1" customWidth="1"/>
    <col min="2" max="16384" width="9.140625" style="1"/>
  </cols>
  <sheetData>
    <row r="1" spans="1:6" x14ac:dyDescent="0.2">
      <c r="A1" s="13" t="s">
        <v>17</v>
      </c>
      <c r="B1" s="13"/>
      <c r="C1" s="13"/>
      <c r="D1" s="13"/>
      <c r="E1" s="13"/>
      <c r="F1" s="13"/>
    </row>
    <row r="2" spans="1:6" x14ac:dyDescent="0.2">
      <c r="A2" s="13" t="s">
        <v>15</v>
      </c>
      <c r="B2" s="13"/>
      <c r="C2" s="13"/>
      <c r="D2" s="13"/>
      <c r="E2" s="13"/>
      <c r="F2" s="13"/>
    </row>
    <row r="3" spans="1:6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">
      <c r="A4" s="1">
        <f>'[2]seasonal D'!R44</f>
        <v>1970</v>
      </c>
      <c r="B4" s="3">
        <f>'[2]seasonal D'!Z44+'[2]seasonal D'!AA44</f>
        <v>142.96233361653921</v>
      </c>
      <c r="C4" s="3">
        <f>MAX('[2]seasonal D'!Z100:AA100)</f>
        <v>13.73548569810252</v>
      </c>
      <c r="D4" s="3">
        <f>MIN('[2]seasonal D'!Z159:AA159)</f>
        <v>1.8691588785046729</v>
      </c>
      <c r="E4" s="3">
        <f>AVERAGE('[2]seasonal D'!Z216:AA216)</f>
        <v>2.3380625671852684</v>
      </c>
      <c r="F4" s="3">
        <f>'[2]seasonal D'!Z275+'[2]seasonal D'!AA275</f>
        <v>20.655427465667202</v>
      </c>
    </row>
    <row r="5" spans="1:6" x14ac:dyDescent="0.2">
      <c r="A5" s="1">
        <f>'[2]seasonal D'!R45</f>
        <v>1971</v>
      </c>
      <c r="B5" s="3">
        <f>'[2]seasonal D'!Z45+'[2]seasonal D'!AA45</f>
        <v>221.26876239025771</v>
      </c>
      <c r="C5" s="3">
        <f>MAX('[2]seasonal D'!Z101:AA101)</f>
        <v>4.1914471821013874</v>
      </c>
      <c r="D5" s="3">
        <f>MIN('[2]seasonal D'!Z160:AA160)</f>
        <v>3.0586236193712826</v>
      </c>
      <c r="E5" s="3">
        <f>AVERAGE('[2]seasonal D'!Z217:AA217)</f>
        <v>3.6241066072238821</v>
      </c>
      <c r="F5" s="3">
        <f>'[2]seasonal D'!Z276+'[2]seasonal D'!AA276</f>
        <v>31.96926600421115</v>
      </c>
    </row>
    <row r="6" spans="1:6" x14ac:dyDescent="0.2">
      <c r="A6" s="1">
        <f>'[2]seasonal D'!R46</f>
        <v>1972</v>
      </c>
      <c r="B6" s="3">
        <f>'[2]seasonal D'!Z46+'[2]seasonal D'!AA46</f>
        <v>88.331917303879919</v>
      </c>
      <c r="C6" s="3">
        <f>MAX('[2]seasonal D'!Z102:AA102)</f>
        <v>1.8691588785046729</v>
      </c>
      <c r="D6" s="3">
        <f>MIN('[2]seasonal D'!Z161:AA161)</f>
        <v>1.2461059190031152</v>
      </c>
      <c r="E6" s="3">
        <f>AVERAGE('[2]seasonal D'!Z218:AA218)</f>
        <v>1.4480195381612324</v>
      </c>
      <c r="F6" s="3">
        <f>'[2]seasonal D'!Z277+'[2]seasonal D'!AA277</f>
        <v>12.762337215811414</v>
      </c>
    </row>
    <row r="7" spans="1:6" x14ac:dyDescent="0.2">
      <c r="A7" s="1">
        <f>'[2]seasonal D'!R47</f>
        <v>1973</v>
      </c>
      <c r="B7" s="3">
        <f>'[2]seasonal D'!Z47+'[2]seasonal D'!AA47</f>
        <v>290.48428207306711</v>
      </c>
      <c r="C7" s="3">
        <f>MAX('[2]seasonal D'!Z103:AA103)</f>
        <v>7.6182384593599544</v>
      </c>
      <c r="D7" s="3">
        <f>MIN('[2]seasonal D'!Z162:AA162)</f>
        <v>3.6816765788728403</v>
      </c>
      <c r="E7" s="3">
        <f>AVERAGE('[2]seasonal D'!Z219:AA219)</f>
        <v>4.750291580258418</v>
      </c>
      <c r="F7" s="3">
        <f>'[2]seasonal D'!Z278+'[2]seasonal D'!AA278</f>
        <v>41.969635403198993</v>
      </c>
    </row>
    <row r="8" spans="1:6" x14ac:dyDescent="0.2">
      <c r="A8" s="1">
        <f>'[2]seasonal D'!R48</f>
        <v>1974</v>
      </c>
      <c r="B8" s="3">
        <f>'[2]seasonal D'!Z48+'[2]seasonal D'!AA48</f>
        <v>94.080996884735185</v>
      </c>
      <c r="C8" s="3">
        <f>MAX('[2]seasonal D'!Z104:AA104)</f>
        <v>1.7558765222316624</v>
      </c>
      <c r="D8" s="3">
        <f>MIN('[2]seasonal D'!Z163:AA163)</f>
        <v>1.416029453412631</v>
      </c>
      <c r="E8" s="3">
        <f>AVERAGE('[2]seasonal D'!Z220:AA220)</f>
        <v>1.5411881857465213</v>
      </c>
      <c r="F8" s="3">
        <f>'[2]seasonal D'!Z279+'[2]seasonal D'!AA279</f>
        <v>13.592973462945018</v>
      </c>
    </row>
    <row r="9" spans="1:6" x14ac:dyDescent="0.2">
      <c r="A9" s="1">
        <f>'[2]seasonal D'!R49</f>
        <v>1975</v>
      </c>
      <c r="B9" s="3">
        <f>'[2]seasonal D'!Z49+'[2]seasonal D'!AA49</f>
        <v>165.93033135089206</v>
      </c>
      <c r="C9" s="3">
        <f>MAX('[2]seasonal D'!Z105:AA105)</f>
        <v>3.6816765788728403</v>
      </c>
      <c r="D9" s="3">
        <f>MIN('[2]seasonal D'!Z164:AA164)</f>
        <v>2.4072500708014726</v>
      </c>
      <c r="E9" s="3">
        <f>AVERAGE('[2]seasonal D'!Z221:AA221)</f>
        <v>2.7225678552178398</v>
      </c>
      <c r="F9" s="3">
        <f>'[2]seasonal D'!Z280+'[2]seasonal D'!AA280</f>
        <v>23.973880650028555</v>
      </c>
    </row>
    <row r="10" spans="1:6" x14ac:dyDescent="0.2">
      <c r="A10" s="1">
        <f>'[2]seasonal D'!R50</f>
        <v>1976</v>
      </c>
      <c r="B10" s="3">
        <f>'[2]seasonal D'!Z50+'[2]seasonal D'!AA50</f>
        <v>379.3826111583121</v>
      </c>
      <c r="C10" s="3">
        <f>MAX('[2]seasonal D'!Z106:AA106)</f>
        <v>26.961200792976491</v>
      </c>
      <c r="D10" s="3">
        <f>MIN('[2]seasonal D'!Z165:AA165)</f>
        <v>4.2480883602378929</v>
      </c>
      <c r="E10" s="3">
        <f>AVERAGE('[2]seasonal D'!Z222:AA222)</f>
        <v>6.1953420244044297</v>
      </c>
      <c r="F10" s="3">
        <f>'[2]seasonal D'!Z281+'[2]seasonal D'!AA281</f>
        <v>54.813808702471846</v>
      </c>
    </row>
    <row r="11" spans="1:6" x14ac:dyDescent="0.2">
      <c r="A11" s="1">
        <f>'[2]seasonal D'!R51</f>
        <v>1977</v>
      </c>
      <c r="B11" s="3">
        <f>'[2]seasonal D'!Z51+'[2]seasonal D'!AA51</f>
        <v>330.72783913905408</v>
      </c>
      <c r="C11" s="3">
        <f>MAX('[2]seasonal D'!Z107:AA107)</f>
        <v>20.730671197960916</v>
      </c>
      <c r="D11" s="3">
        <f>MIN('[2]seasonal D'!Z166:AA166)</f>
        <v>4.1914471821013874</v>
      </c>
      <c r="E11" s="3">
        <f>AVERAGE('[2]seasonal D'!Z223:AA223)</f>
        <v>5.4169064781063572</v>
      </c>
      <c r="F11" s="3">
        <f>'[2]seasonal D'!Z282+'[2]seasonal D'!AA282</f>
        <v>47.784089133134238</v>
      </c>
    </row>
    <row r="12" spans="1:6" x14ac:dyDescent="0.2">
      <c r="A12" s="1">
        <f>'[2]seasonal D'!R52</f>
        <v>1978</v>
      </c>
      <c r="B12" s="3">
        <f>'[2]seasonal D'!Z52+'[2]seasonal D'!AA52</f>
        <v>440.95157179269324</v>
      </c>
      <c r="C12" s="3">
        <f>MAX('[2]seasonal D'!Z108:AA108)</f>
        <v>22.571509487397336</v>
      </c>
      <c r="D12" s="3">
        <f>MIN('[2]seasonal D'!Z167:AA167)</f>
        <v>4.7295383743981869</v>
      </c>
      <c r="E12" s="3">
        <f>AVERAGE('[2]seasonal D'!Z224:AA224)</f>
        <v>7.2201666955963004</v>
      </c>
      <c r="F12" s="3">
        <f>'[2]seasonal D'!Z283+'[2]seasonal D'!AA283</f>
        <v>63.709390974730269</v>
      </c>
    </row>
    <row r="13" spans="1:6" x14ac:dyDescent="0.2">
      <c r="A13" s="1">
        <f>'[2]seasonal D'!R53</f>
        <v>1979</v>
      </c>
      <c r="B13" s="3">
        <f>'[2]seasonal D'!Z53+'[2]seasonal D'!AA53</f>
        <v>256.98102520532427</v>
      </c>
      <c r="C13" s="3">
        <f>MAX('[2]seasonal D'!Z109:AA109)</f>
        <v>5.8906825261965441</v>
      </c>
      <c r="D13" s="3">
        <f>MIN('[2]seasonal D'!Z168:AA168)</f>
        <v>3.3701500991220614</v>
      </c>
      <c r="E13" s="3">
        <f>AVERAGE('[2]seasonal D'!Z225:AA225)</f>
        <v>4.2074346114141106</v>
      </c>
      <c r="F13" s="3">
        <f>'[2]seasonal D'!Z284+'[2]seasonal D'!AA284</f>
        <v>37.129031066454871</v>
      </c>
    </row>
    <row r="14" spans="1:6" x14ac:dyDescent="0.2">
      <c r="A14" s="1">
        <f>'[2]seasonal D'!R54</f>
        <v>1980</v>
      </c>
      <c r="B14" s="3">
        <f>'[2]seasonal D'!Z54+'[2]seasonal D'!AA54</f>
        <v>256.58453695836874</v>
      </c>
      <c r="C14" s="3">
        <f>MAX('[2]seasonal D'!Z110:AA110)</f>
        <v>6.0606060606060606</v>
      </c>
      <c r="D14" s="3">
        <f>MIN('[2]seasonal D'!Z169:AA169)</f>
        <v>3.0019824412347775</v>
      </c>
      <c r="E14" s="3">
        <f>AVERAGE('[2]seasonal D'!Z226:AA226)</f>
        <v>4.2043893867831166</v>
      </c>
      <c r="F14" s="3">
        <f>'[2]seasonal D'!Z285+'[2]seasonal D'!AA285</f>
        <v>37.071745808031871</v>
      </c>
    </row>
    <row r="15" spans="1:6" x14ac:dyDescent="0.2">
      <c r="A15" s="1">
        <f>'[2]seasonal D'!R55</f>
        <v>1981</v>
      </c>
      <c r="B15" s="3">
        <f>'[2]seasonal D'!Z55+'[2]seasonal D'!AA55</f>
        <v>229.98867176437267</v>
      </c>
      <c r="C15" s="3">
        <f>MAX('[2]seasonal D'!Z111:AA111)</f>
        <v>5.4941942792410075</v>
      </c>
      <c r="D15" s="3">
        <f>MIN('[2]seasonal D'!Z170:AA170)</f>
        <v>2.3449447748513168</v>
      </c>
      <c r="E15" s="3">
        <f>AVERAGE('[2]seasonal D'!Z227:AA227)</f>
        <v>3.7642463221299516</v>
      </c>
      <c r="F15" s="3">
        <f>'[2]seasonal D'!Z286+'[2]seasonal D'!AA286</f>
        <v>33.229132509099998</v>
      </c>
    </row>
    <row r="16" spans="1:6" x14ac:dyDescent="0.2">
      <c r="A16" s="1">
        <f>'[2]seasonal D'!R56</f>
        <v>1982</v>
      </c>
      <c r="B16" s="3">
        <f>'[2]seasonal D'!Z56+'[2]seasonal D'!AA56</f>
        <v>220.95723591050694</v>
      </c>
      <c r="C16" s="3">
        <f>MAX('[2]seasonal D'!Z112:AA112)</f>
        <v>10.988388558482015</v>
      </c>
      <c r="D16" s="3">
        <f>MIN('[2]seasonal D'!Z171:AA171)</f>
        <v>2.2090059473237043</v>
      </c>
      <c r="E16" s="3">
        <f>AVERAGE('[2]seasonal D'!Z228:AA228)</f>
        <v>3.6231473614651186</v>
      </c>
      <c r="F16" s="3">
        <f>'[2]seasonal D'!Z287+'[2]seasonal D'!AA287</f>
        <v>31.924256158307358</v>
      </c>
    </row>
    <row r="17" spans="1:6" x14ac:dyDescent="0.2">
      <c r="A17" s="1">
        <f>'[2]seasonal D'!R57</f>
        <v>1983</v>
      </c>
      <c r="B17" s="3">
        <f>'[2]seasonal D'!Z57+'[2]seasonal D'!AA57</f>
        <v>240.66836590201075</v>
      </c>
      <c r="C17" s="3">
        <f>MAX('[2]seasonal D'!Z113:AA113)</f>
        <v>6.4004531294250917</v>
      </c>
      <c r="D17" s="3">
        <f>MIN('[2]seasonal D'!Z172:AA172)</f>
        <v>3.0303030303030303</v>
      </c>
      <c r="E17" s="3">
        <f>AVERAGE('[2]seasonal D'!Z229:AA229)</f>
        <v>3.9355721824820407</v>
      </c>
      <c r="F17" s="3">
        <f>'[2]seasonal D'!Z288+'[2]seasonal D'!AA288</f>
        <v>34.772151862765433</v>
      </c>
    </row>
    <row r="18" spans="1:6" x14ac:dyDescent="0.2">
      <c r="A18" s="1">
        <f>'[2]seasonal D'!R58</f>
        <v>1984</v>
      </c>
      <c r="B18" s="3">
        <f>'[2]seasonal D'!Z58+'[2]seasonal D'!AA58</f>
        <v>267.48796374964598</v>
      </c>
      <c r="C18" s="3">
        <f>MAX('[2]seasonal D'!Z114:AA114)</f>
        <v>5.4658736901727556</v>
      </c>
      <c r="D18" s="3">
        <f>MIN('[2]seasonal D'!Z173:AA173)</f>
        <v>3.6533559898045875</v>
      </c>
      <c r="E18" s="3">
        <f>AVERAGE('[2]seasonal D'!Z230:AA230)</f>
        <v>4.3787894014001942</v>
      </c>
      <c r="F18" s="3">
        <f>'[2]seasonal D'!Z289+'[2]seasonal D'!AA289</f>
        <v>38.647090414664568</v>
      </c>
    </row>
    <row r="19" spans="1:6" x14ac:dyDescent="0.2">
      <c r="A19" s="1">
        <f>'[2]seasonal D'!R59</f>
        <v>1985</v>
      </c>
      <c r="B19" s="3">
        <f>'[2]seasonal D'!Z59+'[2]seasonal D'!AA59</f>
        <v>300.76465590484281</v>
      </c>
      <c r="C19" s="3">
        <f>MAX('[2]seasonal D'!Z115:AA115)</f>
        <v>38.799207023506085</v>
      </c>
      <c r="D19" s="3">
        <f>MIN('[2]seasonal D'!Z174:AA174)</f>
        <v>3.1719059756442931</v>
      </c>
      <c r="E19" s="3">
        <f>AVERAGE('[2]seasonal D'!Z231:AA231)</f>
        <v>4.9125106963515162</v>
      </c>
      <c r="F19" s="3">
        <f>'[2]seasonal D'!Z290+'[2]seasonal D'!AA290</f>
        <v>43.454960318024114</v>
      </c>
    </row>
    <row r="20" spans="1:6" x14ac:dyDescent="0.2">
      <c r="A20" s="1">
        <f>'[2]seasonal D'!R60</f>
        <v>1986</v>
      </c>
      <c r="B20" s="3">
        <f>'[2]seasonal D'!Z60+'[2]seasonal D'!AA60</f>
        <v>286.5760407816482</v>
      </c>
      <c r="C20" s="3">
        <f>MAX('[2]seasonal D'!Z116:AA116)</f>
        <v>23.506088926649674</v>
      </c>
      <c r="D20" s="3">
        <f>MIN('[2]seasonal D'!Z175:AA175)</f>
        <v>3.5400736335315774</v>
      </c>
      <c r="E20" s="3">
        <f>AVERAGE('[2]seasonal D'!Z232:AA232)</f>
        <v>4.7125155687109253</v>
      </c>
      <c r="F20" s="3">
        <f>'[2]seasonal D'!Z291+'[2]seasonal D'!AA291</f>
        <v>41.404966427315067</v>
      </c>
    </row>
    <row r="21" spans="1:6" x14ac:dyDescent="0.2">
      <c r="A21" s="1">
        <f>'[2]seasonal D'!R61</f>
        <v>1987</v>
      </c>
      <c r="B21" s="3">
        <f>'[2]seasonal D'!Z61+'[2]seasonal D'!AA61</f>
        <v>593.91107335032564</v>
      </c>
      <c r="C21" s="3">
        <f>MAX('[2]seasonal D'!Z117:AA117)</f>
        <v>156.89606343811951</v>
      </c>
      <c r="D21" s="3">
        <f>MIN('[2]seasonal D'!Z176:AA176)</f>
        <v>4.0215236476918719</v>
      </c>
      <c r="E21" s="3">
        <f>AVERAGE('[2]seasonal D'!Z233:AA233)</f>
        <v>9.6672939829406506</v>
      </c>
      <c r="F21" s="3">
        <f>'[2]seasonal D'!Z292+'[2]seasonal D'!AA292</f>
        <v>85.809225313491865</v>
      </c>
    </row>
    <row r="22" spans="1:6" x14ac:dyDescent="0.2">
      <c r="A22" s="1">
        <f>'[2]seasonal D'!R62</f>
        <v>1988</v>
      </c>
      <c r="B22" s="3">
        <f>'[2]seasonal D'!Z62+'[2]seasonal D'!AA62</f>
        <v>194.65024072500705</v>
      </c>
      <c r="C22" s="3">
        <f>MAX('[2]seasonal D'!Z118:AA118)</f>
        <v>4.0498442367601246</v>
      </c>
      <c r="D22" s="3">
        <f>MIN('[2]seasonal D'!Z177:AA177)</f>
        <v>2.7612574341546301</v>
      </c>
      <c r="E22" s="3">
        <f>AVERAGE('[2]seasonal D'!Z234:AA234)</f>
        <v>3.1858850793128748</v>
      </c>
      <c r="F22" s="3">
        <f>'[2]seasonal D'!Z293+'[2]seasonal D'!AA293</f>
        <v>28.123379261940819</v>
      </c>
    </row>
    <row r="23" spans="1:6" x14ac:dyDescent="0.2">
      <c r="A23" s="1">
        <f>'[2]seasonal D'!R63</f>
        <v>1989</v>
      </c>
      <c r="B23" s="3">
        <f>'[2]seasonal D'!Z63+'[2]seasonal D'!AA63</f>
        <v>186.26</v>
      </c>
      <c r="C23" s="3">
        <f>MAX('[2]seasonal D'!Z119:AA119)</f>
        <v>3.72</v>
      </c>
      <c r="D23" s="3">
        <f>MIN('[2]seasonal D'!Z178:AA178)</f>
        <v>2.5499999999999998</v>
      </c>
      <c r="E23" s="3">
        <f>AVERAGE('[2]seasonal D'!Z235:AA235)</f>
        <v>3.0525537634408595</v>
      </c>
      <c r="F23" s="3">
        <f>'[2]seasonal D'!Z294+'[2]seasonal D'!AA294</f>
        <v>26.911143812709028</v>
      </c>
    </row>
    <row r="24" spans="1:6" x14ac:dyDescent="0.2">
      <c r="A24" s="1">
        <f>'[2]seasonal D'!R64</f>
        <v>1990</v>
      </c>
      <c r="B24" s="3">
        <f>'[2]seasonal D'!Z64+'[2]seasonal D'!AA64</f>
        <v>208.00000000000006</v>
      </c>
      <c r="C24" s="3">
        <f>MAX('[2]seasonal D'!Z120:AA120)</f>
        <v>3.9</v>
      </c>
      <c r="D24" s="3">
        <f>MIN('[2]seasonal D'!Z179:AA179)</f>
        <v>3.1</v>
      </c>
      <c r="E24" s="3">
        <f>AVERAGE('[2]seasonal D'!Z236:AA236)</f>
        <v>3.4116129032258073</v>
      </c>
      <c r="F24" s="3">
        <f>'[2]seasonal D'!Z295+'[2]seasonal D'!AA295</f>
        <v>30.05217391304349</v>
      </c>
    </row>
    <row r="25" spans="1:6" x14ac:dyDescent="0.2">
      <c r="A25" s="1">
        <f>'[2]seasonal D'!R65</f>
        <v>1991</v>
      </c>
      <c r="B25" s="3">
        <f>'[2]seasonal D'!Z65+'[2]seasonal D'!AA65</f>
        <v>288.22584620689656</v>
      </c>
      <c r="C25" s="3">
        <f>MAX('[2]seasonal D'!Z121:AA121)</f>
        <v>5.9394462068965517</v>
      </c>
      <c r="D25" s="3">
        <f>MIN('[2]seasonal D'!Z180:AA180)</f>
        <v>3.9813248275862061</v>
      </c>
      <c r="E25" s="3">
        <f>AVERAGE('[2]seasonal D'!Z237:AA237)</f>
        <v>4.7179646989247317</v>
      </c>
      <c r="F25" s="3">
        <f>'[2]seasonal D'!Z296+'[2]seasonal D'!AA296</f>
        <v>41.643332963672016</v>
      </c>
    </row>
    <row r="26" spans="1:6" x14ac:dyDescent="0.2">
      <c r="A26" s="1">
        <f>'[2]seasonal D'!R66</f>
        <v>1992</v>
      </c>
      <c r="B26" s="3">
        <f>'[2]seasonal D'!Z66+'[2]seasonal D'!AA66</f>
        <v>358.55200000000002</v>
      </c>
      <c r="C26" s="3">
        <f>MAX('[2]seasonal D'!Z122:AA122)</f>
        <v>9.9559999999999995</v>
      </c>
      <c r="D26" s="3">
        <f>MIN('[2]seasonal D'!Z181:AA181)</f>
        <v>4.4710000000000001</v>
      </c>
      <c r="E26" s="3">
        <f>AVERAGE('[2]seasonal D'!Z238:AA238)</f>
        <v>5.8667833333333341</v>
      </c>
      <c r="F26" s="3">
        <f>'[2]seasonal D'!Z297+'[2]seasonal D'!AA297</f>
        <v>51.80416856187292</v>
      </c>
    </row>
    <row r="27" spans="1:6" x14ac:dyDescent="0.2">
      <c r="A27" s="1">
        <f>'[2]seasonal D'!R67</f>
        <v>1993</v>
      </c>
      <c r="B27" s="3">
        <f>'[2]seasonal D'!Z67+'[2]seasonal D'!AA67</f>
        <v>287.98300000000006</v>
      </c>
      <c r="C27" s="3">
        <f>MAX('[2]seasonal D'!Z123:AA123)</f>
        <v>11.13</v>
      </c>
      <c r="D27" s="3">
        <f>MIN('[2]seasonal D'!Z182:AA182)</f>
        <v>4.157</v>
      </c>
      <c r="E27" s="3">
        <f>AVERAGE('[2]seasonal D'!Z239:AA239)</f>
        <v>4.7225661290322583</v>
      </c>
      <c r="F27" s="3">
        <f>'[2]seasonal D'!Z298+'[2]seasonal D'!AA298</f>
        <v>41.608246153846167</v>
      </c>
    </row>
    <row r="28" spans="1:6" x14ac:dyDescent="0.2">
      <c r="A28" s="1">
        <f>'[2]seasonal D'!R68</f>
        <v>1994</v>
      </c>
      <c r="B28" s="3">
        <f>'[2]seasonal D'!Z68+'[2]seasonal D'!AA68</f>
        <v>303.63149377593362</v>
      </c>
      <c r="C28" s="3">
        <f>MAX('[2]seasonal D'!Z124:AA124)</f>
        <v>5.8635020746887969</v>
      </c>
      <c r="D28" s="3">
        <f>MIN('[2]seasonal D'!Z183:AA183)</f>
        <v>4.3636680497925306</v>
      </c>
      <c r="E28" s="3">
        <f>AVERAGE('[2]seasonal D'!Z240:AA240)</f>
        <v>4.9771196403872748</v>
      </c>
      <c r="F28" s="3">
        <f>'[2]seasonal D'!Z299+'[2]seasonal D'!AA299</f>
        <v>43.869165655920845</v>
      </c>
    </row>
    <row r="29" spans="1:6" x14ac:dyDescent="0.2">
      <c r="A29" s="1">
        <f>'[2]seasonal D'!R69</f>
        <v>1995</v>
      </c>
      <c r="B29" s="3">
        <f>'[2]seasonal D'!Z69+'[2]seasonal D'!AA69</f>
        <v>309.221</v>
      </c>
      <c r="C29" s="3">
        <f>MAX('[2]seasonal D'!Z125:AA125)</f>
        <v>6.0339999999999998</v>
      </c>
      <c r="D29" s="3">
        <f>MIN('[2]seasonal D'!Z184:AA184)</f>
        <v>4.6840000000000002</v>
      </c>
      <c r="E29" s="3">
        <f>AVERAGE('[2]seasonal D'!Z241:AA241)</f>
        <v>5.0657655913978497</v>
      </c>
      <c r="F29" s="3">
        <f>'[2]seasonal D'!Z300+'[2]seasonal D'!AA300</f>
        <v>44.67674648829432</v>
      </c>
    </row>
    <row r="30" spans="1:6" x14ac:dyDescent="0.2">
      <c r="A30" s="1">
        <f>'[2]seasonal D'!R70</f>
        <v>1996</v>
      </c>
      <c r="B30" s="3">
        <f>'[2]seasonal D'!Z70+'[2]seasonal D'!AA70</f>
        <v>291.07100000000003</v>
      </c>
      <c r="C30" s="3">
        <f>MAX('[2]seasonal D'!Z126:AA126)</f>
        <v>5.4050000000000002</v>
      </c>
      <c r="D30" s="3">
        <f>MIN('[2]seasonal D'!Z185:AA185)</f>
        <v>3.9130000000000003</v>
      </c>
      <c r="E30" s="3">
        <f>AVERAGE('[2]seasonal D'!Z242:AA242)</f>
        <v>4.7673715053763441</v>
      </c>
      <c r="F30" s="3">
        <f>'[2]seasonal D'!Z301+'[2]seasonal D'!AA301</f>
        <v>42.054405351170573</v>
      </c>
    </row>
    <row r="31" spans="1:6" x14ac:dyDescent="0.2">
      <c r="A31" s="1">
        <f>'[2]seasonal D'!R71</f>
        <v>1997</v>
      </c>
      <c r="B31" s="3">
        <f>'[2]seasonal D'!Z71+'[2]seasonal D'!AA71</f>
        <v>275.35700000000003</v>
      </c>
      <c r="C31" s="3">
        <f>MAX('[2]seasonal D'!Z127:AA127)</f>
        <v>5.3849999999999998</v>
      </c>
      <c r="D31" s="3">
        <f>MIN('[2]seasonal D'!Z186:AA186)</f>
        <v>3.7639999999999993</v>
      </c>
      <c r="E31" s="3">
        <f>AVERAGE('[2]seasonal D'!Z243:AA243)</f>
        <v>4.5147446236559148</v>
      </c>
      <c r="F31" s="3">
        <f>'[2]seasonal D'!Z302+'[2]seasonal D'!AA302</f>
        <v>39.784021404682278</v>
      </c>
    </row>
    <row r="32" spans="1:6" x14ac:dyDescent="0.2">
      <c r="A32" s="1">
        <f>'[2]seasonal D'!R72</f>
        <v>1998</v>
      </c>
      <c r="B32" s="3">
        <f>'[2]seasonal D'!Z72+'[2]seasonal D'!AA72</f>
        <v>244.81799999999998</v>
      </c>
      <c r="C32" s="3">
        <f>MAX('[2]seasonal D'!Z128:AA128)</f>
        <v>4.4649999999999999</v>
      </c>
      <c r="D32" s="3">
        <f>MIN('[2]seasonal D'!Z187:AA187)</f>
        <v>3.8069999999999999</v>
      </c>
      <c r="E32" s="3">
        <f>AVERAGE('[2]seasonal D'!Z244:AA244)</f>
        <v>4.0148532258064513</v>
      </c>
      <c r="F32" s="3">
        <f>'[2]seasonal D'!Z303+'[2]seasonal D'!AA303</f>
        <v>35.371697658862871</v>
      </c>
    </row>
    <row r="33" spans="1:6" x14ac:dyDescent="0.2">
      <c r="A33" s="1">
        <f>'[2]seasonal D'!R73</f>
        <v>1999</v>
      </c>
      <c r="B33" s="3">
        <f>'[2]seasonal D'!Z73+'[2]seasonal D'!AA73</f>
        <v>247.57600000000008</v>
      </c>
      <c r="C33" s="3">
        <f>MAX('[2]seasonal D'!Z129:AA129)</f>
        <v>4.6219999999999999</v>
      </c>
      <c r="D33" s="3">
        <f>MIN('[2]seasonal D'!Z188:AA188)</f>
        <v>3.69</v>
      </c>
      <c r="E33" s="3">
        <f>AVERAGE('[2]seasonal D'!Z245:AA245)</f>
        <v>4.0569795698924747</v>
      </c>
      <c r="F33" s="3">
        <f>'[2]seasonal D'!Z304+'[2]seasonal D'!AA304</f>
        <v>35.770177926421411</v>
      </c>
    </row>
    <row r="34" spans="1:6" x14ac:dyDescent="0.2">
      <c r="A34" s="1">
        <f>'[2]seasonal D'!R74</f>
        <v>2000</v>
      </c>
      <c r="B34" s="3">
        <f>'[2]seasonal D'!Z74+'[2]seasonal D'!AA74</f>
        <v>213.34899999999999</v>
      </c>
      <c r="C34" s="3">
        <f>MAX('[2]seasonal D'!Z130:AA130)</f>
        <v>3.8119999999999998</v>
      </c>
      <c r="D34" s="3">
        <f>MIN('[2]seasonal D'!Z189:AA189)</f>
        <v>3.3340000000000001</v>
      </c>
      <c r="E34" s="3">
        <f>AVERAGE('[2]seasonal D'!Z246:AA246)</f>
        <v>3.4966274193548381</v>
      </c>
      <c r="F34" s="3">
        <f>'[2]seasonal D'!Z305+'[2]seasonal D'!AA305</f>
        <v>30.82500602006689</v>
      </c>
    </row>
    <row r="35" spans="1:6" x14ac:dyDescent="0.2">
      <c r="A35" s="1">
        <f>'[2]seasonal D'!R75</f>
        <v>2001</v>
      </c>
      <c r="B35" s="3">
        <f>'[2]seasonal D'!Z75+'[2]seasonal D'!AA75</f>
        <v>211.58500000000004</v>
      </c>
      <c r="C35" s="3">
        <f>MAX('[2]seasonal D'!Z131:AA131)</f>
        <v>4.2380000000000004</v>
      </c>
      <c r="D35" s="3">
        <f>MIN('[2]seasonal D'!Z190:AA190)</f>
        <v>3.1190000000000002</v>
      </c>
      <c r="E35" s="3">
        <f>AVERAGE('[2]seasonal D'!Z247:AA247)</f>
        <v>3.4669693548387102</v>
      </c>
      <c r="F35" s="3">
        <f>'[2]seasonal D'!Z306+'[2]seasonal D'!AA306</f>
        <v>30.570140468227429</v>
      </c>
    </row>
    <row r="36" spans="1:6" x14ac:dyDescent="0.2">
      <c r="A36" s="1">
        <f>'[2]seasonal D'!R76</f>
        <v>2002</v>
      </c>
      <c r="B36" s="3">
        <f>'[2]seasonal D'!Z76+'[2]seasonal D'!AA76</f>
        <v>225.83499999999998</v>
      </c>
      <c r="C36" s="3">
        <f>MAX('[2]seasonal D'!Z132:AA132)</f>
        <v>5.508</v>
      </c>
      <c r="D36" s="3">
        <f>MIN('[2]seasonal D'!Z191:AA191)</f>
        <v>3.3109999999999999</v>
      </c>
      <c r="E36" s="3">
        <f>AVERAGE('[2]seasonal D'!Z248:AA248)</f>
        <v>3.6988392473118274</v>
      </c>
      <c r="F36" s="3">
        <f>'[2]seasonal D'!Z307+'[2]seasonal D'!AA307</f>
        <v>32.629003344481603</v>
      </c>
    </row>
    <row r="37" spans="1:6" x14ac:dyDescent="0.2">
      <c r="A37" s="1">
        <f>'[2]seasonal D'!R77</f>
        <v>2003</v>
      </c>
      <c r="B37" s="3">
        <f>'[2]seasonal D'!Z77+'[2]seasonal D'!AA77</f>
        <v>247.10600000000002</v>
      </c>
      <c r="C37" s="3">
        <f>MAX('[2]seasonal D'!Z133:AA133)</f>
        <v>4.5259999999999998</v>
      </c>
      <c r="D37" s="3">
        <f>MIN('[2]seasonal D'!Z192:AA192)</f>
        <v>3.6909999999999994</v>
      </c>
      <c r="E37" s="3">
        <f>AVERAGE('[2]seasonal D'!Z249:AA249)</f>
        <v>4.0517881720430111</v>
      </c>
      <c r="F37" s="3">
        <f>'[2]seasonal D'!Z308+'[2]seasonal D'!AA308</f>
        <v>35.702271571906358</v>
      </c>
    </row>
    <row r="38" spans="1:6" x14ac:dyDescent="0.2">
      <c r="A38" s="1">
        <f>'[2]seasonal D'!R78</f>
        <v>2004</v>
      </c>
      <c r="B38" s="3">
        <f>'[2]seasonal D'!Z78+'[2]seasonal D'!AA78</f>
        <v>251.31900000000002</v>
      </c>
      <c r="C38" s="3">
        <f>MAX('[2]seasonal D'!Z134:AA134)</f>
        <v>7.2450000000000001</v>
      </c>
      <c r="D38" s="3">
        <f>MIN('[2]seasonal D'!Z193:AA193)</f>
        <v>3.2949999999999999</v>
      </c>
      <c r="E38" s="3">
        <f>AVERAGE('[2]seasonal D'!Z250:AA250)</f>
        <v>4.1157634408602153</v>
      </c>
      <c r="F38" s="3">
        <f>'[2]seasonal D'!Z309+'[2]seasonal D'!AA309</f>
        <v>36.310972575250844</v>
      </c>
    </row>
    <row r="39" spans="1:6" x14ac:dyDescent="0.2">
      <c r="A39" s="1">
        <f>'[2]seasonal D'!R79</f>
        <v>2005</v>
      </c>
      <c r="B39" s="3">
        <f>'[2]seasonal D'!Z79+'[2]seasonal D'!AA79</f>
        <v>243.17000000000002</v>
      </c>
      <c r="C39" s="3">
        <f>MAX('[2]seasonal D'!Z135:AA135)</f>
        <v>5.2859999999999996</v>
      </c>
      <c r="D39" s="3">
        <f>MIN('[2]seasonal D'!Z194:AA194)</f>
        <v>3.6930000000000001</v>
      </c>
      <c r="E39" s="3">
        <f>AVERAGE('[2]seasonal D'!Z251:AA251)</f>
        <v>3.9848241935483877</v>
      </c>
      <c r="F39" s="3">
        <f>'[2]seasonal D'!Z310+'[2]seasonal D'!AA310</f>
        <v>35.133591973244151</v>
      </c>
    </row>
    <row r="40" spans="1:6" x14ac:dyDescent="0.2">
      <c r="A40" s="1">
        <f>'[2]seasonal D'!R80</f>
        <v>2006</v>
      </c>
      <c r="B40" s="3">
        <f>'[2]seasonal D'!Z80+'[2]seasonal D'!AA80</f>
        <v>356.47100000000006</v>
      </c>
      <c r="C40" s="3">
        <f>MAX('[2]seasonal D'!Z136:AA136)</f>
        <v>7.262999999999999</v>
      </c>
      <c r="D40" s="3">
        <f>MIN('[2]seasonal D'!Z195:AA195)</f>
        <v>5.1310000000000002</v>
      </c>
      <c r="E40" s="3">
        <f>AVERAGE('[2]seasonal D'!Z252:AA252)</f>
        <v>5.8402107526881739</v>
      </c>
      <c r="F40" s="3">
        <f>'[2]seasonal D'!Z311+'[2]seasonal D'!AA311</f>
        <v>51.503502341137136</v>
      </c>
    </row>
    <row r="41" spans="1:6" x14ac:dyDescent="0.2">
      <c r="A41" s="1">
        <f>'[2]seasonal D'!R81</f>
        <v>2007</v>
      </c>
      <c r="B41" s="3">
        <f>'[2]seasonal D'!Z81+'[2]seasonal D'!AA81</f>
        <v>243</v>
      </c>
      <c r="C41" s="3">
        <f>MAX('[2]seasonal D'!Z137:AA137)</f>
        <v>4.9480000000000004</v>
      </c>
      <c r="D41" s="3">
        <f>MIN('[2]seasonal D'!Z196:AA196)</f>
        <v>3.7490000000000001</v>
      </c>
      <c r="E41" s="3">
        <f>AVERAGE('[2]seasonal D'!Z253:AA253)</f>
        <v>3.9825510752688174</v>
      </c>
      <c r="F41" s="3">
        <f>'[2]seasonal D'!Z312+'[2]seasonal D'!AA312</f>
        <v>35.109030100334451</v>
      </c>
    </row>
    <row r="42" spans="1:6" x14ac:dyDescent="0.2">
      <c r="A42" s="1">
        <f>'[2]seasonal D'!R82</f>
        <v>2008</v>
      </c>
      <c r="B42" s="3">
        <f>'[2]seasonal D'!Z82+'[2]seasonal D'!AA82</f>
        <v>268.28100000000001</v>
      </c>
      <c r="C42" s="3">
        <f>MAX('[2]seasonal D'!Z138:AA138)</f>
        <v>5.3819999999999997</v>
      </c>
      <c r="D42" s="3">
        <f>MIN('[2]seasonal D'!Z197:AA197)</f>
        <v>3.8809999999999993</v>
      </c>
      <c r="E42" s="3">
        <f>AVERAGE('[2]seasonal D'!Z254:AA254)</f>
        <v>4.3931247311827963</v>
      </c>
      <c r="F42" s="3">
        <f>'[2]seasonal D'!Z313+'[2]seasonal D'!AA313</f>
        <v>38.761669565217396</v>
      </c>
    </row>
    <row r="43" spans="1:6" x14ac:dyDescent="0.2">
      <c r="A43" s="1">
        <f>'[2]seasonal D'!R83</f>
        <v>2009</v>
      </c>
      <c r="B43" s="3">
        <f>'[2]seasonal D'!Z83+'[2]seasonal D'!AA83</f>
        <v>327.23599999999999</v>
      </c>
      <c r="C43" s="3">
        <f>MAX('[2]seasonal D'!Z139:AA139)</f>
        <v>5.7430000000000003</v>
      </c>
      <c r="D43" s="3">
        <f>MIN('[2]seasonal D'!Z198:AA198)</f>
        <v>5.1959999999999997</v>
      </c>
      <c r="E43" s="3">
        <f>AVERAGE('[2]seasonal D'!Z255:AA255)</f>
        <v>5.3650580645161288</v>
      </c>
      <c r="F43" s="3">
        <f>'[2]seasonal D'!Z314+'[2]seasonal D'!AA314</f>
        <v>47.279582608695662</v>
      </c>
    </row>
    <row r="44" spans="1:6" x14ac:dyDescent="0.2">
      <c r="A44" s="1">
        <f>'[2]seasonal D'!R84</f>
        <v>2010</v>
      </c>
      <c r="B44" s="3">
        <f>'[2]seasonal D'!Z84+'[2]seasonal D'!AA84</f>
        <v>322.79800000000006</v>
      </c>
      <c r="C44" s="3">
        <f>MAX('[2]seasonal D'!Z140:AA140)</f>
        <v>6.1589999999999998</v>
      </c>
      <c r="D44" s="3">
        <f>MIN('[2]seasonal D'!Z199:AA199)</f>
        <v>4.5270000000000001</v>
      </c>
      <c r="E44" s="3">
        <f>AVERAGE('[2]seasonal D'!Z256:AA256)</f>
        <v>5.2866473118279576</v>
      </c>
      <c r="F44" s="3">
        <f>'[2]seasonal D'!Z315+'[2]seasonal D'!AA315</f>
        <v>46.638373244147168</v>
      </c>
    </row>
    <row r="45" spans="1:6" x14ac:dyDescent="0.2">
      <c r="A45" s="1">
        <f>'[2]seasonal D'!R85</f>
        <v>2011</v>
      </c>
      <c r="B45" s="3">
        <f>'[2]seasonal D'!Z85+'[2]seasonal D'!AA85</f>
        <v>370.57600000000002</v>
      </c>
      <c r="C45" s="3">
        <f>MAX('[2]seasonal D'!Z141:AA141)</f>
        <v>43.99</v>
      </c>
      <c r="D45" s="3">
        <f>MIN('[2]seasonal D'!Z200:AA200)</f>
        <v>4.0129999999999999</v>
      </c>
      <c r="E45" s="3">
        <f>AVERAGE('[2]seasonal D'!Z257:AA257)</f>
        <v>6.0637333333333334</v>
      </c>
      <c r="F45" s="3">
        <f>'[2]seasonal D'!Z316+'[2]seasonal D'!AA316</f>
        <v>53.541415384615398</v>
      </c>
    </row>
    <row r="46" spans="1:6" x14ac:dyDescent="0.2">
      <c r="A46" s="1">
        <f>'[2]seasonal D'!R86</f>
        <v>2012</v>
      </c>
      <c r="B46" s="3">
        <f>'[2]seasonal D'!Z86+'[2]seasonal D'!AA86</f>
        <v>303.06200000000001</v>
      </c>
      <c r="C46" s="3">
        <f>MAX('[2]seasonal D'!Z142:AA142)</f>
        <v>6.41</v>
      </c>
      <c r="D46" s="3">
        <f>MIN('[2]seasonal D'!Z201:AA201)</f>
        <v>4.5709999999999997</v>
      </c>
      <c r="E46" s="3">
        <f>AVERAGE('[2]seasonal D'!Z258:AA258)</f>
        <v>4.9643661290322587</v>
      </c>
      <c r="F46" s="3">
        <f>'[2]seasonal D'!Z317+'[2]seasonal D'!AA317</f>
        <v>43.786884280936462</v>
      </c>
    </row>
    <row r="47" spans="1:6" x14ac:dyDescent="0.2">
      <c r="A47" s="1">
        <f>'[2]seasonal D'!R87</f>
        <v>2013</v>
      </c>
      <c r="B47" s="3">
        <f>'[2]seasonal D'!Z87+'[2]seasonal D'!AA87</f>
        <v>377.649</v>
      </c>
      <c r="C47" s="3">
        <f>MAX('[2]seasonal D'!Z143:AA143)</f>
        <v>32.64</v>
      </c>
      <c r="D47" s="3">
        <f>MIN('[2]seasonal D'!Z202:AA202)</f>
        <v>5.242</v>
      </c>
      <c r="E47" s="3">
        <f>AVERAGE('[2]seasonal D'!Z259:AA259)</f>
        <v>6.1795446236559144</v>
      </c>
      <c r="F47" s="3">
        <f>'[2]seasonal D'!Z318+'[2]seasonal D'!AA318</f>
        <v>54.563333779264212</v>
      </c>
    </row>
    <row r="48" spans="1:6" x14ac:dyDescent="0.2">
      <c r="A48" s="4" t="s">
        <v>6</v>
      </c>
      <c r="B48" s="5">
        <f>AVERAGE(B4:B47)</f>
        <v>271.92779081691623</v>
      </c>
      <c r="C48" s="5">
        <f>AVERAGE(C4:C47)</f>
        <v>13.09628670336936</v>
      </c>
      <c r="D48" s="5">
        <f>AVERAGE(D4:D47)</f>
        <v>3.5724185065396372</v>
      </c>
      <c r="E48" s="5">
        <f>AVERAGE(E4:E47)</f>
        <v>4.452427249064236</v>
      </c>
      <c r="F48" s="5">
        <f>AVERAGE(F4:F47)</f>
        <v>39.288563756825347</v>
      </c>
    </row>
    <row r="49" spans="1:45" x14ac:dyDescent="0.2">
      <c r="A49" s="4" t="s">
        <v>7</v>
      </c>
      <c r="B49" s="5">
        <f>MIN(B4:B47)</f>
        <v>88.331917303879919</v>
      </c>
      <c r="C49" s="5">
        <f>MIN(C4:C47)</f>
        <v>1.7558765222316624</v>
      </c>
      <c r="D49" s="5">
        <f>MIN(D4:D47)</f>
        <v>1.2461059190031152</v>
      </c>
      <c r="E49" s="5">
        <f>MIN(E4:E47)</f>
        <v>1.4480195381612324</v>
      </c>
      <c r="F49" s="5">
        <f>MIN(F4:F47)</f>
        <v>12.762337215811414</v>
      </c>
    </row>
    <row r="50" spans="1:45" x14ac:dyDescent="0.2">
      <c r="A50" s="4" t="s">
        <v>8</v>
      </c>
      <c r="B50" s="5">
        <f>MAX(B4:B47)</f>
        <v>593.91107335032564</v>
      </c>
      <c r="C50" s="5">
        <f>MAX(C4:C47)</f>
        <v>156.89606343811951</v>
      </c>
      <c r="D50" s="5">
        <f>MAX(D4:D47)</f>
        <v>5.242</v>
      </c>
      <c r="E50" s="5">
        <f>MAX(E4:E47)</f>
        <v>9.6672939829406506</v>
      </c>
      <c r="F50" s="5">
        <f>MAX(F4:F47)</f>
        <v>85.809225313491865</v>
      </c>
    </row>
    <row r="51" spans="1:45" x14ac:dyDescent="0.2">
      <c r="A51" s="4" t="s">
        <v>9</v>
      </c>
      <c r="B51" s="5">
        <f>_xlfn.STDEV.S(B4:B47)</f>
        <v>87.115835949849156</v>
      </c>
      <c r="C51" s="5">
        <f>_xlfn.STDEV.S(C4:C47)</f>
        <v>24.221814219739105</v>
      </c>
      <c r="D51" s="5">
        <f>_xlfn.STDEV.S(D4:D47)</f>
        <v>0.92779540211750289</v>
      </c>
      <c r="E51" s="5">
        <f>_xlfn.STDEV.S(E4:E47)</f>
        <v>1.4204185242554193</v>
      </c>
      <c r="F51" s="5">
        <f>_xlfn.STDEV.S(F4:F47)</f>
        <v>12.586635829543463</v>
      </c>
    </row>
    <row r="52" spans="1:45" x14ac:dyDescent="0.2">
      <c r="A52" s="4" t="s">
        <v>10</v>
      </c>
      <c r="B52" s="5">
        <f>KURT(B4:B47)</f>
        <v>3.6283168815550684</v>
      </c>
      <c r="C52" s="5">
        <f>KURT(C4:C47)</f>
        <v>30.128961117983415</v>
      </c>
      <c r="D52" s="5">
        <f>KURT(D4:D47)</f>
        <v>0.25143631423425461</v>
      </c>
      <c r="E52" s="5">
        <f>KURT(E4:E47)</f>
        <v>3.5224868036114967</v>
      </c>
      <c r="F52" s="5">
        <f>KURT(F4:F47)</f>
        <v>3.6283168815550684</v>
      </c>
    </row>
    <row r="53" spans="1:45" x14ac:dyDescent="0.2">
      <c r="A53" s="4" t="s">
        <v>11</v>
      </c>
      <c r="B53" s="5">
        <f>SKEW(B4:B47)</f>
        <v>0.95861560545328939</v>
      </c>
      <c r="C53" s="5">
        <f>SKEW(C4:C47)</f>
        <v>5.1688820814350711</v>
      </c>
      <c r="D53" s="5">
        <f>SKEW(D4:D47)</f>
        <v>-0.49145685458029936</v>
      </c>
      <c r="E53" s="5">
        <f>SKEW(E4:E47)</f>
        <v>0.93038653507156233</v>
      </c>
      <c r="F53" s="5">
        <f>SKEW(F4:F47)</f>
        <v>0.95861560545329116</v>
      </c>
    </row>
    <row r="54" spans="1:45" x14ac:dyDescent="0.2">
      <c r="A54" s="4" t="s">
        <v>12</v>
      </c>
      <c r="B54" s="6">
        <f>B48/B51</f>
        <v>3.1214507425889781</v>
      </c>
      <c r="C54" s="6">
        <f>C48/C51</f>
        <v>0.5406814941507061</v>
      </c>
      <c r="D54" s="6">
        <f>D48/D51</f>
        <v>3.8504378210824544</v>
      </c>
      <c r="E54" s="6">
        <f>E48/E51</f>
        <v>3.1345882731275911</v>
      </c>
      <c r="F54" s="6">
        <f>F48/F51</f>
        <v>3.1214507425889675</v>
      </c>
    </row>
    <row r="55" spans="1:45" x14ac:dyDescent="0.2">
      <c r="A55" s="10" t="s">
        <v>13</v>
      </c>
      <c r="B55" s="11">
        <f>(CORREL(B4:B47,$A$4:$A$47))^2</f>
        <v>6.8023690149804333E-2</v>
      </c>
      <c r="C55" s="11">
        <f>(CORREL(C4:C47,$A$4:$A$47))^2</f>
        <v>1.3863783256737863E-3</v>
      </c>
      <c r="D55" s="11">
        <f>(CORREL(D4:D47,$A$4:$A$47))^2</f>
        <v>0.34744350205682367</v>
      </c>
      <c r="E55" s="11">
        <f>(CORREL(E4:E47,$A$4:$A$47))^2</f>
        <v>6.919907924787351E-2</v>
      </c>
      <c r="F55" s="11">
        <f>(CORREL(F4:F47,$A$4:$A$47))^2</f>
        <v>6.8023690149804306E-2</v>
      </c>
    </row>
    <row r="56" spans="1:45" x14ac:dyDescent="0.2">
      <c r="A56" s="4" t="s">
        <v>14</v>
      </c>
      <c r="B56" s="1" t="str">
        <f>IF(B54&gt;2*(6/COUNT(B5:B48))^0.5,"skewed","normal")</f>
        <v>skewed</v>
      </c>
      <c r="C56" s="1" t="str">
        <f t="shared" ref="C56:E56" si="0">IF(C54&gt;2*(6/COUNT(C5:C48))^0.5,"skewed","normal")</f>
        <v>normal</v>
      </c>
      <c r="D56" s="1" t="str">
        <f t="shared" si="0"/>
        <v>skewed</v>
      </c>
      <c r="E56" s="1" t="str">
        <f t="shared" si="0"/>
        <v>skewed</v>
      </c>
      <c r="F56" s="1" t="str">
        <f>IF(F54&gt;2*(6/COUNT(F5:F48))^0.5,"skewed","normal")</f>
        <v>skewed</v>
      </c>
    </row>
    <row r="57" spans="1:45" x14ac:dyDescent="0.2">
      <c r="A57" s="8" t="s">
        <v>19</v>
      </c>
      <c r="B57" s="8">
        <f>A4</f>
        <v>1970</v>
      </c>
      <c r="C57" s="8">
        <f>A5</f>
        <v>1971</v>
      </c>
      <c r="D57" s="8">
        <f>A6</f>
        <v>1972</v>
      </c>
      <c r="E57" s="8">
        <f>A7</f>
        <v>1973</v>
      </c>
      <c r="F57" s="8">
        <f>A8</f>
        <v>1974</v>
      </c>
      <c r="G57" s="8">
        <f>A9</f>
        <v>1975</v>
      </c>
      <c r="H57" s="8">
        <f>A10</f>
        <v>1976</v>
      </c>
      <c r="I57" s="8">
        <f>A11</f>
        <v>1977</v>
      </c>
      <c r="J57" s="8">
        <f>A12</f>
        <v>1978</v>
      </c>
      <c r="K57" s="8">
        <f>A13</f>
        <v>1979</v>
      </c>
      <c r="L57" s="8">
        <f>A14</f>
        <v>1980</v>
      </c>
      <c r="M57" s="8">
        <f>A15</f>
        <v>1981</v>
      </c>
      <c r="N57" s="8">
        <f>A16</f>
        <v>1982</v>
      </c>
      <c r="O57" s="8">
        <f>A17</f>
        <v>1983</v>
      </c>
      <c r="P57" s="8">
        <f>A18</f>
        <v>1984</v>
      </c>
      <c r="Q57" s="8">
        <f>A19</f>
        <v>1985</v>
      </c>
      <c r="R57" s="8">
        <f>A20</f>
        <v>1986</v>
      </c>
      <c r="S57" s="8">
        <f>A21</f>
        <v>1987</v>
      </c>
      <c r="T57" s="8">
        <f>A22</f>
        <v>1988</v>
      </c>
      <c r="U57" s="8">
        <f>A23</f>
        <v>1989</v>
      </c>
      <c r="V57" s="8">
        <f>A24</f>
        <v>1990</v>
      </c>
      <c r="W57" s="8">
        <f>A25</f>
        <v>1991</v>
      </c>
      <c r="X57" s="8">
        <f>A26</f>
        <v>1992</v>
      </c>
      <c r="Y57" s="8">
        <f>A27</f>
        <v>1993</v>
      </c>
      <c r="Z57" s="8">
        <f>A28</f>
        <v>1994</v>
      </c>
      <c r="AA57" s="8">
        <f>A29</f>
        <v>1995</v>
      </c>
      <c r="AB57" s="8">
        <f>A30</f>
        <v>1996</v>
      </c>
      <c r="AC57" s="8">
        <f>A31</f>
        <v>1997</v>
      </c>
      <c r="AD57" s="8">
        <f>A32</f>
        <v>1998</v>
      </c>
      <c r="AE57" s="8">
        <f>A33</f>
        <v>1999</v>
      </c>
      <c r="AF57" s="8">
        <f>A34</f>
        <v>2000</v>
      </c>
      <c r="AG57" s="8">
        <f>A35</f>
        <v>2001</v>
      </c>
      <c r="AH57" s="8">
        <f>A36</f>
        <v>2002</v>
      </c>
      <c r="AI57" s="8">
        <f>A37</f>
        <v>2003</v>
      </c>
      <c r="AJ57" s="8">
        <f>A38</f>
        <v>2004</v>
      </c>
      <c r="AK57" s="8">
        <f>A39</f>
        <v>2005</v>
      </c>
      <c r="AL57" s="8">
        <f>A40</f>
        <v>2006</v>
      </c>
      <c r="AM57" s="8">
        <f>A41</f>
        <v>2007</v>
      </c>
      <c r="AN57" s="8">
        <f>A42</f>
        <v>2008</v>
      </c>
      <c r="AO57" s="8">
        <f>A43</f>
        <v>2009</v>
      </c>
      <c r="AP57" s="8">
        <f>A44</f>
        <v>2010</v>
      </c>
      <c r="AQ57" s="8">
        <f>A45</f>
        <v>2011</v>
      </c>
      <c r="AR57" s="8">
        <f>A46</f>
        <v>2012</v>
      </c>
      <c r="AS57" s="8">
        <f>A47</f>
        <v>2013</v>
      </c>
    </row>
    <row r="58" spans="1:45" x14ac:dyDescent="0.2">
      <c r="A58" s="8" t="s">
        <v>20</v>
      </c>
      <c r="B58" s="12">
        <f>B4</f>
        <v>142.96233361653921</v>
      </c>
      <c r="C58" s="12">
        <f>B5</f>
        <v>221.26876239025771</v>
      </c>
      <c r="D58" s="12">
        <f>B6</f>
        <v>88.331917303879919</v>
      </c>
      <c r="E58" s="12">
        <f>B7</f>
        <v>290.48428207306711</v>
      </c>
      <c r="F58" s="12">
        <f>B8</f>
        <v>94.080996884735185</v>
      </c>
      <c r="G58" s="12">
        <f>B9</f>
        <v>165.93033135089206</v>
      </c>
      <c r="H58" s="12">
        <f>B10</f>
        <v>379.3826111583121</v>
      </c>
      <c r="I58" s="12">
        <f>B11</f>
        <v>330.72783913905408</v>
      </c>
      <c r="J58" s="12">
        <f>B12</f>
        <v>440.95157179269324</v>
      </c>
      <c r="K58" s="12">
        <f>B13</f>
        <v>256.98102520532427</v>
      </c>
      <c r="L58" s="12">
        <f>B14</f>
        <v>256.58453695836874</v>
      </c>
      <c r="M58" s="12">
        <f>B15</f>
        <v>229.98867176437267</v>
      </c>
      <c r="N58" s="12">
        <f>B16</f>
        <v>220.95723591050694</v>
      </c>
      <c r="O58" s="12">
        <f>B17</f>
        <v>240.66836590201075</v>
      </c>
      <c r="P58" s="12">
        <f>B18</f>
        <v>267.48796374964598</v>
      </c>
      <c r="Q58" s="12">
        <f>B19</f>
        <v>300.76465590484281</v>
      </c>
      <c r="R58" s="12">
        <f>B20</f>
        <v>286.5760407816482</v>
      </c>
      <c r="S58" s="12">
        <f>B21</f>
        <v>593.91107335032564</v>
      </c>
      <c r="T58" s="12">
        <f>B22</f>
        <v>194.65024072500705</v>
      </c>
      <c r="U58" s="12">
        <f>B23</f>
        <v>186.26</v>
      </c>
      <c r="V58" s="12">
        <f>B24</f>
        <v>208.00000000000006</v>
      </c>
      <c r="W58" s="12">
        <f>B25</f>
        <v>288.22584620689656</v>
      </c>
      <c r="X58" s="12">
        <f>B26</f>
        <v>358.55200000000002</v>
      </c>
      <c r="Y58" s="12">
        <f>B27</f>
        <v>287.98300000000006</v>
      </c>
      <c r="Z58" s="12">
        <f>B28</f>
        <v>303.63149377593362</v>
      </c>
      <c r="AA58" s="12">
        <f>B29</f>
        <v>309.221</v>
      </c>
      <c r="AB58" s="12">
        <f>B30</f>
        <v>291.07100000000003</v>
      </c>
      <c r="AC58" s="12">
        <f>B31</f>
        <v>275.35700000000003</v>
      </c>
      <c r="AD58" s="12">
        <f>B32</f>
        <v>244.81799999999998</v>
      </c>
      <c r="AE58" s="12">
        <f>B33</f>
        <v>247.57600000000008</v>
      </c>
      <c r="AF58" s="12">
        <f>B34</f>
        <v>213.34899999999999</v>
      </c>
      <c r="AG58" s="12">
        <f>B35</f>
        <v>211.58500000000004</v>
      </c>
      <c r="AH58" s="12">
        <f>B36</f>
        <v>225.83499999999998</v>
      </c>
      <c r="AI58" s="12">
        <f>B37</f>
        <v>247.10600000000002</v>
      </c>
      <c r="AJ58" s="12">
        <f>B38</f>
        <v>251.31900000000002</v>
      </c>
      <c r="AK58" s="12">
        <f>B39</f>
        <v>243.17000000000002</v>
      </c>
      <c r="AL58" s="12">
        <f>B40</f>
        <v>356.47100000000006</v>
      </c>
      <c r="AM58" s="12">
        <f>B41</f>
        <v>243</v>
      </c>
      <c r="AN58" s="12">
        <f>B42</f>
        <v>268.28100000000001</v>
      </c>
      <c r="AO58" s="12">
        <f>B43</f>
        <v>327.23599999999999</v>
      </c>
      <c r="AP58" s="12">
        <f>B44</f>
        <v>322.79800000000006</v>
      </c>
      <c r="AQ58" s="12">
        <f>B45</f>
        <v>370.57600000000002</v>
      </c>
      <c r="AR58" s="12">
        <f>B46</f>
        <v>303.06200000000001</v>
      </c>
      <c r="AS58" s="12">
        <f>B47</f>
        <v>377.649</v>
      </c>
    </row>
    <row r="59" spans="1:45" x14ac:dyDescent="0.2">
      <c r="A59" s="8" t="s">
        <v>2</v>
      </c>
      <c r="B59" s="12">
        <f>C4</f>
        <v>13.73548569810252</v>
      </c>
      <c r="C59" s="12">
        <f>C5</f>
        <v>4.1914471821013874</v>
      </c>
      <c r="D59" s="12">
        <f>C6</f>
        <v>1.8691588785046729</v>
      </c>
      <c r="E59" s="12">
        <f>C7</f>
        <v>7.6182384593599544</v>
      </c>
      <c r="F59" s="12">
        <f>C8</f>
        <v>1.7558765222316624</v>
      </c>
      <c r="G59" s="12">
        <f>C9</f>
        <v>3.6816765788728403</v>
      </c>
      <c r="H59" s="12">
        <f>C10</f>
        <v>26.961200792976491</v>
      </c>
      <c r="I59" s="12">
        <f>C11</f>
        <v>20.730671197960916</v>
      </c>
      <c r="J59" s="12">
        <f>C12</f>
        <v>22.571509487397336</v>
      </c>
      <c r="K59" s="12">
        <f>C13</f>
        <v>5.8906825261965441</v>
      </c>
      <c r="L59" s="12">
        <f>C14</f>
        <v>6.0606060606060606</v>
      </c>
      <c r="M59" s="12">
        <f>C15</f>
        <v>5.4941942792410075</v>
      </c>
      <c r="N59" s="12">
        <f>C16</f>
        <v>10.988388558482015</v>
      </c>
      <c r="O59" s="12">
        <f>C17</f>
        <v>6.4004531294250917</v>
      </c>
      <c r="P59" s="12">
        <f>C18</f>
        <v>5.4658736901727556</v>
      </c>
      <c r="Q59" s="12">
        <f>C19</f>
        <v>38.799207023506085</v>
      </c>
      <c r="R59" s="12">
        <f>C20</f>
        <v>23.506088926649674</v>
      </c>
      <c r="S59" s="12">
        <f>C21</f>
        <v>156.89606343811951</v>
      </c>
      <c r="T59" s="12">
        <f>C22</f>
        <v>4.0498442367601246</v>
      </c>
      <c r="U59" s="12">
        <f>C23</f>
        <v>3.72</v>
      </c>
      <c r="V59" s="12">
        <f>C24</f>
        <v>3.9</v>
      </c>
      <c r="W59" s="12">
        <f>C25</f>
        <v>5.9394462068965517</v>
      </c>
      <c r="X59" s="12">
        <f>C26</f>
        <v>9.9559999999999995</v>
      </c>
      <c r="Y59" s="12">
        <f>C27</f>
        <v>11.13</v>
      </c>
      <c r="Z59" s="12">
        <f>C28</f>
        <v>5.8635020746887969</v>
      </c>
      <c r="AA59" s="12">
        <f>C29</f>
        <v>6.0339999999999998</v>
      </c>
      <c r="AB59" s="12">
        <f>C30</f>
        <v>5.4050000000000002</v>
      </c>
      <c r="AC59" s="12">
        <f>C31</f>
        <v>5.3849999999999998</v>
      </c>
      <c r="AD59" s="12">
        <f>C32</f>
        <v>4.4649999999999999</v>
      </c>
      <c r="AE59" s="12">
        <f>C33</f>
        <v>4.6219999999999999</v>
      </c>
      <c r="AF59" s="12">
        <f>C34</f>
        <v>3.8119999999999998</v>
      </c>
      <c r="AG59" s="12">
        <f>C35</f>
        <v>4.2380000000000004</v>
      </c>
      <c r="AH59" s="12">
        <f>C36</f>
        <v>5.508</v>
      </c>
      <c r="AI59" s="12">
        <f>C37</f>
        <v>4.5259999999999998</v>
      </c>
      <c r="AJ59" s="12">
        <f>C38</f>
        <v>7.2450000000000001</v>
      </c>
      <c r="AK59" s="12">
        <f>C39</f>
        <v>5.2859999999999996</v>
      </c>
      <c r="AL59" s="12">
        <f>C40</f>
        <v>7.262999999999999</v>
      </c>
      <c r="AM59" s="12">
        <f>C41</f>
        <v>4.9480000000000004</v>
      </c>
      <c r="AN59" s="12">
        <f>C42</f>
        <v>5.3819999999999997</v>
      </c>
      <c r="AO59" s="12">
        <f>C43</f>
        <v>5.7430000000000003</v>
      </c>
      <c r="AP59" s="12">
        <f>C44</f>
        <v>6.1589999999999998</v>
      </c>
      <c r="AQ59" s="12">
        <f>C45</f>
        <v>43.99</v>
      </c>
      <c r="AR59" s="12">
        <f>C46</f>
        <v>6.41</v>
      </c>
      <c r="AS59" s="12">
        <f>C47</f>
        <v>32.64</v>
      </c>
    </row>
    <row r="60" spans="1:45" x14ac:dyDescent="0.2">
      <c r="A60" s="8" t="s">
        <v>3</v>
      </c>
      <c r="B60" s="12">
        <f>D4</f>
        <v>1.8691588785046729</v>
      </c>
      <c r="C60" s="12">
        <f>D5</f>
        <v>3.0586236193712826</v>
      </c>
      <c r="D60" s="12">
        <f>D6</f>
        <v>1.2461059190031152</v>
      </c>
      <c r="E60" s="12">
        <f>D7</f>
        <v>3.6816765788728403</v>
      </c>
      <c r="F60" s="12">
        <f>D8</f>
        <v>1.416029453412631</v>
      </c>
      <c r="G60" s="12">
        <f>D9</f>
        <v>2.4072500708014726</v>
      </c>
      <c r="H60" s="12">
        <f>D10</f>
        <v>4.2480883602378929</v>
      </c>
      <c r="I60" s="12">
        <f>D11</f>
        <v>4.1914471821013874</v>
      </c>
      <c r="J60" s="12">
        <f>D12</f>
        <v>4.7295383743981869</v>
      </c>
      <c r="K60" s="12">
        <f>D13</f>
        <v>3.3701500991220614</v>
      </c>
      <c r="L60" s="12">
        <f>D14</f>
        <v>3.0019824412347775</v>
      </c>
      <c r="M60" s="12">
        <f>D15</f>
        <v>2.3449447748513168</v>
      </c>
      <c r="N60" s="12">
        <f>D16</f>
        <v>2.2090059473237043</v>
      </c>
      <c r="O60" s="12">
        <f>D17</f>
        <v>3.0303030303030303</v>
      </c>
      <c r="P60" s="12">
        <f>D18</f>
        <v>3.6533559898045875</v>
      </c>
      <c r="Q60" s="12">
        <f>D19</f>
        <v>3.1719059756442931</v>
      </c>
      <c r="R60" s="12">
        <f>D20</f>
        <v>3.5400736335315774</v>
      </c>
      <c r="S60" s="12">
        <f>D21</f>
        <v>4.0215236476918719</v>
      </c>
      <c r="T60" s="12">
        <f>D22</f>
        <v>2.7612574341546301</v>
      </c>
      <c r="U60" s="12">
        <f>D23</f>
        <v>2.5499999999999998</v>
      </c>
      <c r="V60" s="12">
        <f>D24</f>
        <v>3.1</v>
      </c>
      <c r="W60" s="12">
        <f>D25</f>
        <v>3.9813248275862061</v>
      </c>
      <c r="X60" s="12">
        <f>D26</f>
        <v>4.4710000000000001</v>
      </c>
      <c r="Y60" s="12">
        <f>D27</f>
        <v>4.157</v>
      </c>
      <c r="Z60" s="12">
        <f>D28</f>
        <v>4.3636680497925306</v>
      </c>
      <c r="AA60" s="12">
        <f>D29</f>
        <v>4.6840000000000002</v>
      </c>
      <c r="AB60" s="12">
        <f>D30</f>
        <v>3.9130000000000003</v>
      </c>
      <c r="AC60" s="12">
        <f>D31</f>
        <v>3.7639999999999993</v>
      </c>
      <c r="AD60" s="12">
        <f>D32</f>
        <v>3.8069999999999999</v>
      </c>
      <c r="AE60" s="12">
        <f>D33</f>
        <v>3.69</v>
      </c>
      <c r="AF60" s="12">
        <f>D34</f>
        <v>3.3340000000000001</v>
      </c>
      <c r="AG60" s="12">
        <f>D35</f>
        <v>3.1190000000000002</v>
      </c>
      <c r="AH60" s="12">
        <f>D36</f>
        <v>3.3109999999999999</v>
      </c>
      <c r="AI60" s="12">
        <f>D37</f>
        <v>3.6909999999999994</v>
      </c>
      <c r="AJ60" s="12">
        <f>D38</f>
        <v>3.2949999999999999</v>
      </c>
      <c r="AK60" s="12">
        <f>D39</f>
        <v>3.6930000000000001</v>
      </c>
      <c r="AL60" s="12">
        <f>D40</f>
        <v>5.1310000000000002</v>
      </c>
      <c r="AM60" s="12">
        <f>D41</f>
        <v>3.7490000000000001</v>
      </c>
      <c r="AN60" s="12">
        <f>D42</f>
        <v>3.8809999999999993</v>
      </c>
      <c r="AO60" s="12">
        <f>D43</f>
        <v>5.1959999999999997</v>
      </c>
      <c r="AP60" s="12">
        <f>D44</f>
        <v>4.5270000000000001</v>
      </c>
      <c r="AQ60" s="12">
        <f>D45</f>
        <v>4.0129999999999999</v>
      </c>
      <c r="AR60" s="12">
        <f>D46</f>
        <v>4.5709999999999997</v>
      </c>
      <c r="AS60" s="12">
        <f>D47</f>
        <v>5.242</v>
      </c>
    </row>
    <row r="61" spans="1:45" x14ac:dyDescent="0.2">
      <c r="A61" s="8" t="s">
        <v>21</v>
      </c>
      <c r="B61" s="12">
        <f>E4</f>
        <v>2.3380625671852684</v>
      </c>
      <c r="C61" s="12">
        <f>E5</f>
        <v>3.6241066072238821</v>
      </c>
      <c r="D61" s="12">
        <f>E6</f>
        <v>1.4480195381612324</v>
      </c>
      <c r="E61" s="12">
        <f>E7</f>
        <v>4.750291580258418</v>
      </c>
      <c r="F61" s="12">
        <f>E8</f>
        <v>1.5411881857465213</v>
      </c>
      <c r="G61" s="12">
        <f>E9</f>
        <v>2.7225678552178398</v>
      </c>
      <c r="H61" s="12">
        <f>E10</f>
        <v>6.1953420244044297</v>
      </c>
      <c r="I61" s="12">
        <f>E11</f>
        <v>5.4169064781063572</v>
      </c>
      <c r="J61" s="12">
        <f>E12</f>
        <v>7.2201666955963004</v>
      </c>
      <c r="K61" s="12">
        <f>E13</f>
        <v>4.2074346114141106</v>
      </c>
      <c r="L61" s="12">
        <f>E14</f>
        <v>4.2043893867831166</v>
      </c>
      <c r="M61" s="12">
        <f>E15</f>
        <v>3.7642463221299516</v>
      </c>
      <c r="N61" s="12">
        <f>E16</f>
        <v>3.6231473614651186</v>
      </c>
      <c r="O61" s="12">
        <f>E17</f>
        <v>3.9355721824820407</v>
      </c>
      <c r="P61" s="12">
        <f>E18</f>
        <v>4.3787894014001942</v>
      </c>
      <c r="Q61" s="12">
        <f>E19</f>
        <v>4.9125106963515162</v>
      </c>
      <c r="R61" s="12">
        <f>E20</f>
        <v>4.7125155687109253</v>
      </c>
      <c r="S61" s="12">
        <f>E21</f>
        <v>9.6672939829406506</v>
      </c>
      <c r="T61" s="12">
        <f>E22</f>
        <v>3.1858850793128748</v>
      </c>
      <c r="U61" s="12">
        <f>E23</f>
        <v>3.0525537634408595</v>
      </c>
      <c r="V61" s="12">
        <f>E24</f>
        <v>3.4116129032258073</v>
      </c>
      <c r="W61" s="12">
        <f>E25</f>
        <v>4.7179646989247317</v>
      </c>
      <c r="X61" s="12">
        <f>E26</f>
        <v>5.8667833333333341</v>
      </c>
      <c r="Y61" s="12">
        <f>E27</f>
        <v>4.7225661290322583</v>
      </c>
      <c r="Z61" s="12">
        <f>E28</f>
        <v>4.9771196403872748</v>
      </c>
      <c r="AA61" s="12">
        <f>E29</f>
        <v>5.0657655913978497</v>
      </c>
      <c r="AB61" s="12">
        <f>E30</f>
        <v>4.7673715053763441</v>
      </c>
      <c r="AC61" s="12">
        <f>E31</f>
        <v>4.5147446236559148</v>
      </c>
      <c r="AD61" s="12">
        <f>E32</f>
        <v>4.0148532258064513</v>
      </c>
      <c r="AE61" s="12">
        <f>E33</f>
        <v>4.0569795698924747</v>
      </c>
      <c r="AF61" s="12">
        <f>E34</f>
        <v>3.4966274193548381</v>
      </c>
      <c r="AG61" s="12">
        <f>E35</f>
        <v>3.4669693548387102</v>
      </c>
      <c r="AH61" s="12">
        <f>E36</f>
        <v>3.6988392473118274</v>
      </c>
      <c r="AI61" s="12">
        <f>E37</f>
        <v>4.0517881720430111</v>
      </c>
      <c r="AJ61" s="12">
        <f>E38</f>
        <v>4.1157634408602153</v>
      </c>
      <c r="AK61" s="12">
        <f>E39</f>
        <v>3.9848241935483877</v>
      </c>
      <c r="AL61" s="12">
        <f>E40</f>
        <v>5.8402107526881739</v>
      </c>
      <c r="AM61" s="12">
        <f>E41</f>
        <v>3.9825510752688174</v>
      </c>
      <c r="AN61" s="12">
        <f>E42</f>
        <v>4.3931247311827963</v>
      </c>
      <c r="AO61" s="12">
        <f>E43</f>
        <v>5.3650580645161288</v>
      </c>
      <c r="AP61" s="12">
        <f>E44</f>
        <v>5.2866473118279576</v>
      </c>
      <c r="AQ61" s="12">
        <f>E45</f>
        <v>6.0637333333333334</v>
      </c>
      <c r="AR61" s="12">
        <f>E46</f>
        <v>4.9643661290322587</v>
      </c>
      <c r="AS61" s="12">
        <f>E47</f>
        <v>6.1795446236559144</v>
      </c>
    </row>
    <row r="62" spans="1:45" x14ac:dyDescent="0.2">
      <c r="A62" s="8" t="s">
        <v>22</v>
      </c>
      <c r="B62" s="12">
        <f>F4</f>
        <v>20.655427465667202</v>
      </c>
      <c r="C62" s="12">
        <f>F5</f>
        <v>31.96926600421115</v>
      </c>
      <c r="D62" s="12">
        <f>F6</f>
        <v>12.762337215811414</v>
      </c>
      <c r="E62" s="12">
        <f>F7</f>
        <v>41.969635403198993</v>
      </c>
      <c r="F62" s="12">
        <f>F8</f>
        <v>13.592973462945018</v>
      </c>
      <c r="G62" s="12">
        <f>F9</f>
        <v>23.973880650028555</v>
      </c>
      <c r="H62" s="12">
        <f>F10</f>
        <v>54.813808702471846</v>
      </c>
      <c r="I62" s="12">
        <f>F11</f>
        <v>47.784089133134238</v>
      </c>
      <c r="J62" s="12">
        <f>F12</f>
        <v>63.709390974730269</v>
      </c>
      <c r="K62" s="12">
        <f>F13</f>
        <v>37.129031066454871</v>
      </c>
      <c r="L62" s="12">
        <f>F14</f>
        <v>37.071745808031871</v>
      </c>
      <c r="M62" s="12">
        <f>F15</f>
        <v>33.229132509099998</v>
      </c>
      <c r="N62" s="12">
        <f>F16</f>
        <v>31.924256158307358</v>
      </c>
      <c r="O62" s="12">
        <f>F17</f>
        <v>34.772151862765433</v>
      </c>
      <c r="P62" s="12">
        <f>F18</f>
        <v>38.647090414664568</v>
      </c>
      <c r="Q62" s="12">
        <f>F19</f>
        <v>43.454960318024114</v>
      </c>
      <c r="R62" s="12">
        <f>F20</f>
        <v>41.404966427315067</v>
      </c>
      <c r="S62" s="12">
        <f>F21</f>
        <v>85.809225313491865</v>
      </c>
      <c r="T62" s="12">
        <f>F22</f>
        <v>28.123379261940819</v>
      </c>
      <c r="U62" s="12">
        <f>F23</f>
        <v>26.911143812709028</v>
      </c>
      <c r="V62" s="12">
        <f>F24</f>
        <v>30.05217391304349</v>
      </c>
      <c r="W62" s="12">
        <f>F25</f>
        <v>41.643332963672016</v>
      </c>
      <c r="X62" s="12">
        <f>F26</f>
        <v>51.80416856187292</v>
      </c>
      <c r="Y62" s="12">
        <f>F27</f>
        <v>41.608246153846167</v>
      </c>
      <c r="Z62" s="12">
        <f>F28</f>
        <v>43.869165655920845</v>
      </c>
      <c r="AA62" s="12">
        <f>F29</f>
        <v>44.67674648829432</v>
      </c>
      <c r="AB62" s="12">
        <f>F30</f>
        <v>42.054405351170573</v>
      </c>
      <c r="AC62" s="12">
        <f>F31</f>
        <v>39.784021404682278</v>
      </c>
      <c r="AD62" s="12">
        <f>F32</f>
        <v>35.371697658862871</v>
      </c>
      <c r="AE62" s="12">
        <f>F33</f>
        <v>35.770177926421411</v>
      </c>
      <c r="AF62" s="12">
        <f>F34</f>
        <v>30.82500602006689</v>
      </c>
      <c r="AG62" s="12">
        <f>F35</f>
        <v>30.570140468227429</v>
      </c>
      <c r="AH62" s="12">
        <f>F36</f>
        <v>32.629003344481603</v>
      </c>
      <c r="AI62" s="12">
        <f>F37</f>
        <v>35.702271571906358</v>
      </c>
      <c r="AJ62" s="12">
        <f>F38</f>
        <v>36.310972575250844</v>
      </c>
      <c r="AK62" s="12">
        <f>F39</f>
        <v>35.133591973244151</v>
      </c>
      <c r="AL62" s="12">
        <f>F40</f>
        <v>51.503502341137136</v>
      </c>
      <c r="AM62" s="12">
        <f>F41</f>
        <v>35.109030100334451</v>
      </c>
      <c r="AN62" s="12">
        <f>F42</f>
        <v>38.761669565217396</v>
      </c>
      <c r="AO62" s="12">
        <f>F43</f>
        <v>47.279582608695662</v>
      </c>
      <c r="AP62" s="12">
        <f>F44</f>
        <v>46.638373244147168</v>
      </c>
      <c r="AQ62" s="12">
        <f>F45</f>
        <v>53.541415384615398</v>
      </c>
      <c r="AR62" s="12">
        <f>F46</f>
        <v>43.786884280936462</v>
      </c>
      <c r="AS62" s="12">
        <f>F47</f>
        <v>54.563333779264212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 Monsoon</vt:lpstr>
      <vt:lpstr>Post Monsoon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UD DIN</dc:creator>
  <cp:lastModifiedBy>SALAH UD DIN</cp:lastModifiedBy>
  <dcterms:created xsi:type="dcterms:W3CDTF">2018-09-07T04:54:11Z</dcterms:created>
  <dcterms:modified xsi:type="dcterms:W3CDTF">2018-09-07T05:09:42Z</dcterms:modified>
</cp:coreProperties>
</file>